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35" tabRatio="630" activeTab="2"/>
  </bookViews>
  <sheets>
    <sheet name="передача" sheetId="1" r:id="rId1"/>
    <sheet name="диспетчеризация" sheetId="2" r:id="rId2"/>
    <sheet name="балансирование" sheetId="3" r:id="rId3"/>
  </sheets>
  <externalReferences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_xlfn.SUMIFS" hidden="1">#NAME?</definedName>
    <definedName name="KAU_78" localSheetId="2">#N/A</definedName>
    <definedName name="KAU_78" localSheetId="1">#N/A</definedName>
    <definedName name="KAU_78" localSheetId="0">#N/A</definedName>
    <definedName name="KAU_78">#REF!</definedName>
    <definedName name="m_Predpr_N">'[1]Предпр'!$C$2:$C$29</definedName>
    <definedName name="ав" localSheetId="2">#N/A</definedName>
    <definedName name="ав" localSheetId="1">#N/A</definedName>
    <definedName name="ав" localSheetId="0">#N/A</definedName>
    <definedName name="ав">#REF!</definedName>
    <definedName name="DATABASE" localSheetId="2">#N/A</definedName>
    <definedName name="DATABASE" localSheetId="1">#N/A</definedName>
    <definedName name="DATABASE" localSheetId="0">#N/A</definedName>
    <definedName name="баланс" localSheetId="2">#REF!</definedName>
    <definedName name="баланс" localSheetId="1">#REF!</definedName>
    <definedName name="баланс">#REF!</definedName>
    <definedName name="бум" localSheetId="2">#N/A</definedName>
    <definedName name="бум" localSheetId="1">#N/A</definedName>
    <definedName name="бум" localSheetId="0">#N/A</definedName>
    <definedName name="бум">#REF!</definedName>
    <definedName name="_xlnm.Print_Titles" localSheetId="2">'балансирование'!$6:$7</definedName>
    <definedName name="_xlnm.Print_Titles" localSheetId="1">'диспетчеризация'!$6:$7</definedName>
    <definedName name="_xlnm.Print_Titles" localSheetId="0">'передача'!$6:$7</definedName>
    <definedName name="зп18">#REF!</definedName>
    <definedName name="зпсс18">#REF!</definedName>
    <definedName name="мы" localSheetId="2">#N/A</definedName>
    <definedName name="мы" localSheetId="1">#N/A</definedName>
    <definedName name="мы" localSheetId="0">#N/A</definedName>
    <definedName name="мы">#REF!</definedName>
    <definedName name="_xlnm.Print_Area" localSheetId="2">'балансирование'!$A$1:$H$64</definedName>
    <definedName name="_xlnm.Print_Area" localSheetId="1">'диспетчеризация'!$A$1:$H$65</definedName>
    <definedName name="_xlnm.Print_Area" localSheetId="0">'передача'!$A$1:$H$69</definedName>
    <definedName name="ра18">#REF!</definedName>
    <definedName name="Свод__KEGOC_2007.xls_КАУ" localSheetId="2">#N/A</definedName>
    <definedName name="Свод__KEGOC_2007.xls_КАУ" localSheetId="1">#N/A</definedName>
    <definedName name="Свод__KEGOC_2007.xls_КАУ" localSheetId="0">#N/A</definedName>
    <definedName name="Свод__KEGOC_2007.xls_КАУ">#REF!</definedName>
    <definedName name="спартак" localSheetId="2">#N/A</definedName>
    <definedName name="спартак" localSheetId="1">#N/A</definedName>
    <definedName name="спартак" localSheetId="0">#N/A</definedName>
    <definedName name="спартак">#REF!</definedName>
    <definedName name="тариф" localSheetId="2">#N/A</definedName>
    <definedName name="тариф" localSheetId="1">#N/A</definedName>
    <definedName name="тариф" localSheetId="0">#N/A</definedName>
    <definedName name="тариф">#REF!</definedName>
    <definedName name="чемпион" localSheetId="2">#N/A</definedName>
    <definedName name="чемпион" localSheetId="1">#N/A</definedName>
    <definedName name="чемпион" localSheetId="0">#N/A</definedName>
    <definedName name="чемпион">#REF!</definedName>
  </definedNames>
  <calcPr fullCalcOnLoad="1"/>
</workbook>
</file>

<file path=xl/sharedStrings.xml><?xml version="1.0" encoding="utf-8"?>
<sst xmlns="http://schemas.openxmlformats.org/spreadsheetml/2006/main" count="694" uniqueCount="237">
  <si>
    <t>%</t>
  </si>
  <si>
    <t>2</t>
  </si>
  <si>
    <t>3</t>
  </si>
  <si>
    <t>ГСМ</t>
  </si>
  <si>
    <t>Услуги по облетам ЛЭП</t>
  </si>
  <si>
    <t>10</t>
  </si>
  <si>
    <t>11</t>
  </si>
  <si>
    <t>Всего доходов</t>
  </si>
  <si>
    <t>Технологический расход электроэнергии (потери)</t>
  </si>
  <si>
    <t>услуги связи</t>
  </si>
  <si>
    <t>ремонт</t>
  </si>
  <si>
    <t>транспортные</t>
  </si>
  <si>
    <t>хозяйственные расходы</t>
  </si>
  <si>
    <t>Ремонт</t>
  </si>
  <si>
    <t>Услуги КДЦ Энергия</t>
  </si>
  <si>
    <t>заработная плата</t>
  </si>
  <si>
    <t>Амортизация</t>
  </si>
  <si>
    <t>социальный налог</t>
  </si>
  <si>
    <t>коммунальные услуги</t>
  </si>
  <si>
    <t>аренда производственных фондов</t>
  </si>
  <si>
    <t>охрана объектов сторонними организациями</t>
  </si>
  <si>
    <t>услуги Гидрометцентра</t>
  </si>
  <si>
    <t>услуги производственного характера, оказываемые сторонними организациями</t>
  </si>
  <si>
    <t>расходы по регулированию мощности, оказанные сторонними организациями</t>
  </si>
  <si>
    <t>расходы по закупке электроэнергии с целью компенсации почасовых объёмов отклонений фактического межгосударственного сальдо перетоков электрической энергии от планового</t>
  </si>
  <si>
    <t>командировочные</t>
  </si>
  <si>
    <t>охрана труда</t>
  </si>
  <si>
    <t>обучение линейных специалистов</t>
  </si>
  <si>
    <t>прочие (ГО, доставка раб. и др.)</t>
  </si>
  <si>
    <t>заработная плата административного персонала</t>
  </si>
  <si>
    <t>налоги</t>
  </si>
  <si>
    <t xml:space="preserve">амортизация </t>
  </si>
  <si>
    <t>коммунальные расходы</t>
  </si>
  <si>
    <t xml:space="preserve">командировочные </t>
  </si>
  <si>
    <t>оплата консульт., аудиторск., информ., юридических и прочих услуг</t>
  </si>
  <si>
    <t xml:space="preserve">охрана труда </t>
  </si>
  <si>
    <t>другие расходы</t>
  </si>
  <si>
    <t>развитие общественных связей</t>
  </si>
  <si>
    <t>материалы</t>
  </si>
  <si>
    <t>расходы на страхование</t>
  </si>
  <si>
    <t>банковские услуги</t>
  </si>
  <si>
    <t>обучение АУП</t>
  </si>
  <si>
    <t>прочие</t>
  </si>
  <si>
    <t>Расходы на выплату вознаграждений</t>
  </si>
  <si>
    <t>№</t>
  </si>
  <si>
    <t>Единица измерений</t>
  </si>
  <si>
    <t>I</t>
  </si>
  <si>
    <t>млн. тенге</t>
  </si>
  <si>
    <t>1.1</t>
  </si>
  <si>
    <t>1.2</t>
  </si>
  <si>
    <t>4</t>
  </si>
  <si>
    <t>4.1</t>
  </si>
  <si>
    <t>5</t>
  </si>
  <si>
    <t>6</t>
  </si>
  <si>
    <t>7</t>
  </si>
  <si>
    <t>8</t>
  </si>
  <si>
    <t>9</t>
  </si>
  <si>
    <t>9.1</t>
  </si>
  <si>
    <t>9.2</t>
  </si>
  <si>
    <t>9.3</t>
  </si>
  <si>
    <t>9.4</t>
  </si>
  <si>
    <t>II</t>
  </si>
  <si>
    <t>10.1</t>
  </si>
  <si>
    <t>10.2</t>
  </si>
  <si>
    <t>10.3</t>
  </si>
  <si>
    <t>10.4</t>
  </si>
  <si>
    <t>III</t>
  </si>
  <si>
    <t>IV</t>
  </si>
  <si>
    <t>VII</t>
  </si>
  <si>
    <t>Объем оказываемых услуг (товаров, работ)</t>
  </si>
  <si>
    <t>VIII</t>
  </si>
  <si>
    <t>Нормативные технические потери</t>
  </si>
  <si>
    <t>сырье и материалы</t>
  </si>
  <si>
    <t>1</t>
  </si>
  <si>
    <t>Затраты на производство товаров и предоставление услуг, всего, в т.ч.</t>
  </si>
  <si>
    <t>Расходы на оплату труда, всего, в т.ч.</t>
  </si>
  <si>
    <t>Услуги сторонних организаций, всего, в т.ч.</t>
  </si>
  <si>
    <t>Прочие затраты, всего, в т.ч.</t>
  </si>
  <si>
    <t>Расходы периода, всего, в т.ч.</t>
  </si>
  <si>
    <t>Общие и административные расходы, всего, в т.ч.</t>
  </si>
  <si>
    <t>Всего затрат на предоставление услуг</t>
  </si>
  <si>
    <t>Доход (РБА*СП)</t>
  </si>
  <si>
    <t>Наименование показателей</t>
  </si>
  <si>
    <t>V</t>
  </si>
  <si>
    <t>3.1</t>
  </si>
  <si>
    <t>3.2</t>
  </si>
  <si>
    <t>капитальный ремонт, не приводящий к увеличению стоимости основных фондов</t>
  </si>
  <si>
    <t>8.1</t>
  </si>
  <si>
    <t>8.2</t>
  </si>
  <si>
    <t>8.3</t>
  </si>
  <si>
    <t>8.4</t>
  </si>
  <si>
    <t>8.5</t>
  </si>
  <si>
    <t>8.6</t>
  </si>
  <si>
    <t>10.5</t>
  </si>
  <si>
    <t>10.6</t>
  </si>
  <si>
    <t>10.7</t>
  </si>
  <si>
    <t>10.8</t>
  </si>
  <si>
    <t>10.9</t>
  </si>
  <si>
    <t>10.10</t>
  </si>
  <si>
    <t>10.11</t>
  </si>
  <si>
    <t>10.11.1</t>
  </si>
  <si>
    <t>10.11.2</t>
  </si>
  <si>
    <t>10.11.3</t>
  </si>
  <si>
    <t>10.11.4</t>
  </si>
  <si>
    <t>10.11.5</t>
  </si>
  <si>
    <t>10.11.6</t>
  </si>
  <si>
    <t>10.11.7</t>
  </si>
  <si>
    <t>10.11.8</t>
  </si>
  <si>
    <t>10.11.9</t>
  </si>
  <si>
    <t>10.11.10</t>
  </si>
  <si>
    <t>8.7</t>
  </si>
  <si>
    <t>млн. кВтч</t>
  </si>
  <si>
    <t>Тариф</t>
  </si>
  <si>
    <t>тенге кВтч</t>
  </si>
  <si>
    <t>отклонение</t>
  </si>
  <si>
    <t>7.1</t>
  </si>
  <si>
    <t>7.2</t>
  </si>
  <si>
    <t>7.3</t>
  </si>
  <si>
    <t>7.4</t>
  </si>
  <si>
    <t>9.11.1</t>
  </si>
  <si>
    <t>9.11.2</t>
  </si>
  <si>
    <t>9.11.3</t>
  </si>
  <si>
    <t>9.11.4</t>
  </si>
  <si>
    <t>9.11.5</t>
  </si>
  <si>
    <t>9.11.6</t>
  </si>
  <si>
    <t>9.11.7</t>
  </si>
  <si>
    <t>9.11.8</t>
  </si>
  <si>
    <t>9.11.9</t>
  </si>
  <si>
    <t>9.11.10</t>
  </si>
  <si>
    <t>2.1</t>
  </si>
  <si>
    <t>2.2</t>
  </si>
  <si>
    <t>6.1</t>
  </si>
  <si>
    <t>6.2</t>
  </si>
  <si>
    <t>6.3</t>
  </si>
  <si>
    <t>6.4</t>
  </si>
  <si>
    <t>6.5</t>
  </si>
  <si>
    <t>6.6</t>
  </si>
  <si>
    <t>6.7</t>
  </si>
  <si>
    <t>8.8</t>
  </si>
  <si>
    <t>8.9</t>
  </si>
  <si>
    <t>8.10</t>
  </si>
  <si>
    <t>8.11</t>
  </si>
  <si>
    <t>6.8</t>
  </si>
  <si>
    <t>8.11.1</t>
  </si>
  <si>
    <t>8.11.2</t>
  </si>
  <si>
    <t>8.11.3</t>
  </si>
  <si>
    <t>8.11.4</t>
  </si>
  <si>
    <t>8.11.5</t>
  </si>
  <si>
    <t>8.11.6</t>
  </si>
  <si>
    <t>8.11.7</t>
  </si>
  <si>
    <t>8.11.8</t>
  </si>
  <si>
    <t>8.11.9</t>
  </si>
  <si>
    <t>8.11.10</t>
  </si>
  <si>
    <t>Затраты, связанные с совершенствованием технологий</t>
  </si>
  <si>
    <t>2.</t>
  </si>
  <si>
    <t>социальные отчисления, в т.ч.</t>
  </si>
  <si>
    <t>социальное страхование</t>
  </si>
  <si>
    <t>3.2.1</t>
  </si>
  <si>
    <t>3.2.2</t>
  </si>
  <si>
    <t>10.2.1</t>
  </si>
  <si>
    <t>10.2.2</t>
  </si>
  <si>
    <t>7.5</t>
  </si>
  <si>
    <t>7.6</t>
  </si>
  <si>
    <t>7.7</t>
  </si>
  <si>
    <t>9.5</t>
  </si>
  <si>
    <t>9.6</t>
  </si>
  <si>
    <t>9.7</t>
  </si>
  <si>
    <t>9.8</t>
  </si>
  <si>
    <t>9.9</t>
  </si>
  <si>
    <t>9.10</t>
  </si>
  <si>
    <t>9.11</t>
  </si>
  <si>
    <t>9.2.1</t>
  </si>
  <si>
    <t>9.2.2</t>
  </si>
  <si>
    <t>2.2.1</t>
  </si>
  <si>
    <t>2.2.2</t>
  </si>
  <si>
    <t>8.2.1</t>
  </si>
  <si>
    <t>8.2.2</t>
  </si>
  <si>
    <t>услуги транспорта</t>
  </si>
  <si>
    <t>2020 год</t>
  </si>
  <si>
    <t>VI</t>
  </si>
  <si>
    <t>Материальные затраты, всего, в т.ч.</t>
  </si>
  <si>
    <t>Предусмотрено в утвержденной тарифной смете</t>
  </si>
  <si>
    <t>Фактически сложившиеся показатели тарифной сметы</t>
  </si>
  <si>
    <t>Приложение 5 к Правилам осуществления деятельности субъектами естественных монополий</t>
  </si>
  <si>
    <t>Форма 2</t>
  </si>
  <si>
    <t>причины отклонения</t>
  </si>
  <si>
    <t>абс.</t>
  </si>
  <si>
    <t xml:space="preserve">Информация об исполнении утвержденной тарифной сметы АО "KEGOC" на услуги по организации балансирования
производства-потребления электрической энергии  по итогам 2020 года </t>
  </si>
  <si>
    <t xml:space="preserve">Информация об исполнении утвержденной тарифной сметы АО "KEGOC" на услуги по технической диспетчеризации
отпуска в сеть и потребления электрической энергии по итогам 2020 года </t>
  </si>
  <si>
    <t>Информация об исполнении утвержденной тарифной сметы АО "KEGOC" на услуги по передаче электрической энергии
 по итогам 2020 года</t>
  </si>
  <si>
    <t xml:space="preserve"> 2020 год</t>
  </si>
  <si>
    <t>В связи с ростом заработной платы работников</t>
  </si>
  <si>
    <t>По факту заключенных договоров (полученных услуг), за счет увеличения стоимости приобретаемых услуг (по факту закупочных процедур), а также роста количества справок</t>
  </si>
  <si>
    <t>Отклонение сложилось по причине изменения тарифа и фонда оплаты труда, применяемых для расчета размера страховой премии в соответствии с Законом Республики Казахстан "Об обязательном страховании работника от несчастных случаев при исполнении им трудовых (служебных) обязанностей"</t>
  </si>
  <si>
    <t>Превышение сложилось в основном за счет выполнения дополнительных работ по ремонту ВЛ и зданий и сооружений вследствие устранения выявленных в ходе эксплуатации дополнительных дефектов на объектах АО «KEGOC», требующих ремонта</t>
  </si>
  <si>
    <t>В связи с пересмотром структуры оплаты труда и должностных окладов/тарифных ставок работников по результатам оценки деятельности</t>
  </si>
  <si>
    <t>Отклонение по факту заключенных на 2020 год договоров</t>
  </si>
  <si>
    <t>В связи с проведением электронных закупок в соответствии со  Стандартом управления закупочной деятельностью АО ФНБ «Самрук-Қазына», и Порядком осуществления закупок Фонда в Информационной системе электронных закупок на платформе www.zakup.sk.kz. Договор заключен с ТОО "Самру-Казына Контракт"</t>
  </si>
  <si>
    <t>Экономия из за фактических оказанных услуг по межгородним и международным переговорам</t>
  </si>
  <si>
    <t>Отклонение расходов сложилось за счет  расходов на обучение по программе развития лидерства</t>
  </si>
  <si>
    <t>Отклонение сложилось за счет разницы цен по заключенным договорам</t>
  </si>
  <si>
    <t>Увеличение расходов вызвано с тем, что фактический финансовый результат покупки и продажи почасовых объемов отклонений за 2020 год составил 10 918,29 млн.тенге, что выше запланированного (план 8 729,45 млн.тенге) на 2 188,84 млн.тенге. Увеличение расходов (финансового результата) сложилось за счет увеличения фактической цены покупки электроэнергии с 11,20 до 15,03 тенге/кВтч</t>
  </si>
  <si>
    <t>Оплачено по факту доля АО "КЕGOC" в смете на содержание КДЦ "Энергия" за 2020 год</t>
  </si>
  <si>
    <t>Рост за счет расходов на комиссию по предоставлению банковской гарантии связанный с тем что, оплата в 2020 году проводилась по курсам выше запланированного (в ТС запланирован курс 185 тенге/долл. США, по факту в среднем 416,25 тенге/долл. США)</t>
  </si>
  <si>
    <t>Отклонение за счет изменения ставок по заемным средствам привлеченным на реализацию инвестиционного проекта «Строительство ВЛ 500 кВ Шульбинская ГЭС – Актогай – Талдыкорган – Алма». В тарифной смете было запланировано привлечение заемных средств по ставке вознаграждения на уровне 11% (эквивалентно 2-х кратной ставке рефинансирования НБРК, в соответствии с подпунктом 7) пункта 8 Особого порядка формирования затрат). По факту за 2020 год значения плавающей ставки купона по первому выпуску облигаций на 47,5 млрд. тенге в рамках первой облигационной программы  составили 9,5% в период с 01.01.2020 по 26.05.2020г и 7,9% с 27.05.2020г. по 31.12.2020г. По второму выпуску облигаций на  36,3 млрд. тенге в рамках первой облигационной программы процентная ставка купона  фиксированная на весь срок обращения и составляет 11,5%</t>
  </si>
  <si>
    <t>Превышение за счет роста расходов по налогу на имущество из-за увеличения налогооблагаемой базы</t>
  </si>
  <si>
    <t>Регулируемая база задействованных активов (РБА)</t>
  </si>
  <si>
    <t>IX</t>
  </si>
  <si>
    <t>Неисполнение сложилось в связи со снижением объемов  межгостранзита (РФ-РК-РФ) от запланированного</t>
  </si>
  <si>
    <t>Превышение связано с ростом выработки электроэнергии энергопроизводящими организациями РК</t>
  </si>
  <si>
    <t>Превышение связано с ростом объемов производства и потребления электрической энергии</t>
  </si>
  <si>
    <t>За счет фактически сложившихся расходов: на оказание финансовых услуг маркет-мейкера согласно требований Казахстанской фондовой биржи для акций первой категории;  по услугам по независимому заверению Отчета в области устойчивого развития в соответствии с Кодексом корпоративного управления АО "Самрук-Казына" и АО "КЕGОС", аудиторских услуг, услуг по производству земельно-кадастровых работ по отводу земельных участков, для эксплуатации работ переоформлению идентификационных документов.
Кроме того, проведены услуги, не учтенные в тарифной смете но требуемые по кредитным соглашениям, а именно: услуги рейтинговых агентств (Standard &amp; Poor's, Fitch, Moody's), услуги в области сертификации системы менеджмента на соответствие требованиям стандарта ИСО, по услуге по технической экспертизе исполнения Инвестиционной программы АО «KEGOC» за 2019 год согласно требованиям Закона о естественных монополиях и др</t>
  </si>
  <si>
    <t>Экономия связана со снижением средней цены покупки электроэнергии (с учетом транзита на электроэнергию) с 13,27 тенге/кВтч до 10,20 тенге/кВтч (неисполнение на 88,55 млн. тенге). Фактические объемы электроэнергии на хозяйственные нужды снизились, по сравнению с плановыми, с 32 309 млн.кВтч до 28 873 млн.кВтч или на 3 436 млн.кВтч (неисполнение на 45,59 млн. тенге)</t>
  </si>
  <si>
    <t>Превышение связано с выполнением дополнительных объемов работ, внеплановыми осмотрами линий электропередачи после аварийных отключений, проведением аварийно-восстановительных работ</t>
  </si>
  <si>
    <t>Превышение по статье связано с ростом расходов на осуществленные переговоров линейными бригадами по спутниковой связи для решения оперативных вопросов (в том числе ликвидации аварийных ситуаций). Ввод в действие дополнительных объектов  (в том числе средств СДТУ) в рамках реализации утвержденных Инвестиционных проектов повлек за собой внеплановые расходы на организацию дополнительных каналов связи в производственных целях для диспетчерского и технологического управления объектами, а также затрат на услуги по экспертизе электромагнитной совместимости и оформления санитарно-эпидемиологичких заключений радиоэлектронных средств</t>
  </si>
  <si>
    <t>Отклонение по факту заключенных договоров на услуги охраны объектов и ЛЭП за счет снижения стоимости услуг</t>
  </si>
  <si>
    <t>Превышение связано с внеплановыми командировками для ликвидации аварийных ситуаций, для выполнения дополнительных работ, осмотров, проверок, обусловленных производственной необходимостью</t>
  </si>
  <si>
    <t>Превышение связано с дополнительными расходами на оплату услуг по предоставлению персонала: в целях реализации стратегической задачи по повышению эффективности деятельности АО «KEGOC» проводилась планомерная работа по оптимизации структуры и численности персонала Общества. Одним из направлений данной работы является выведение обслуживающих (непрофильных) функций из бизнес-процесса путем передачи их компаниям-подрядчикам</t>
  </si>
  <si>
    <t>Превышение связано с дополнительными расходами на оплату услуг по предоставлению персонала: в целях реализации стратегической задачи по повышению эффективности деятельности АО «KEGOC» проводилась планомерная работа по оптимизации структуры и численности персонала Общества. Одним из направлений данной работы является выведение обслуживающих (непрофильных) функций из бизнес-процесса путем передачи их компаниям-подрядчикам. А также за счет дополнительных расходов на техническое и клининговое обслуживание  нового административного здания, введенного в эксплуатацию в 2015г, ввиду отсутствия в АО «KEGOC» подразделений осуществляющих обслуживание зданий и сооружений</t>
  </si>
  <si>
    <t>Основной причиной увеличения фактического уровня расходов на материалы помимо роста закупочных цен является использование дополнительных материалов, в том числе в аварийных ситуациях. Превышение использования материалов связано с выполнением  дополнительных объемов работ согласно дефектным актам при проведении технического обслуживания ЛЭП, оборудования ПС, зданий и сооружений</t>
  </si>
  <si>
    <t>Отклонение расходов сложилось за счет снижения расходов на обучение связанные с командировками по причине пандемии COVID-19, а также переноса очных видов обучения на дистанционное (онлайн)</t>
  </si>
  <si>
    <t>По факту заключенных договоров (полученных услуг)</t>
  </si>
  <si>
    <t>Превышение связано с ростом стоимости ГСМ. Фактически  ГСМ использован  в полном объеме в соответствии со стандартами согласованными с МЭ РК</t>
  </si>
  <si>
    <t>На рост расходов повлияло проведенное в предыдущих периодах повышение производственному персоналу должностных окладов на 10%, в соответствие с комплексом мер по социальной поддержке населения, согласно поручению Главы государства.</t>
  </si>
  <si>
    <t>Превышение факта над утвержденными показателями за счет произведённой переоценки ОС, пересмотра сроков службы отдельных основных средств, а также фактического ввода основных средств в ходе реализации Инвестиционной программы АО «KEGOC». Сумма амортизационных отчислений по утвержденной смете на 2020 год направлена на реализацию инвестиционной программы</t>
  </si>
  <si>
    <t xml:space="preserve">Экономия по технологическому расходу электроэнергии составила 7 844,87 млн. тенге по следующим причинами:
 - В утвержденной тарифной смете на регулируемые услуги АО «KEGOC» на 2016-2020 годы, по статье «Технологический расход электроэнергии(потери)» в расчетах затрат на возмещение техпотерь, стоимость электроэнергии от станции ЭГРЭС-1 была принята в рамках действовавшего на момент утверждения Приказа Министерства энергетики РК «Об утверждении предельных тарифов на электрическую энергию для группы энергопроизводящих организаций, на уровне 8,65 тенге/кВтч (ниже утвержденных в Приказе МЭ РК, по факту заключенного Меморандума о сотрудничестве). Данная стоимость была принята в расчетах тарифных смет также на 2017 и 2018 годы. В расчетах на 2019-2020 годы расходы на техпотери были сформированы по стоимости электроэнергии 8,65 тенге/кВтч, с учетом минимального порога коридора коэффициента инфляции, в соответствие с Прогнозом социально-экономического развития Республики Казахстан на рассматриваемый период (на 2019 год 5-7%, на 2020 год 4-6%). Таким образом, средняя цена электроэнергии в тарифной смете на 2020г составила 10,12 тенге/кВтч.
- В 2019г в РК был введен рынок мощности, который разделил доходы ЭПО на переменные (тариф на электроэнергию) и постоянные (услуги на рынке мощности) составляющие. Ввод рынка мощности повлиял на снижение цены на электроэнергию, которая составила по факту 5,31 тенге/кВтч (неисполнение на 13 295,85 млн. тенге). Соответственно в утвержденной тарифной смете АО «KEGOC» на 2016-2020 годы расходы по покупке услуги по обеспечению готовности электрической мощности к несению нагрузки отсутствовали. Фактические расходы АО «KEGOC» на рынке мощности в 2020 году составили 4 569 млн.тенге при отсутствии плановых данных.
Таким образом, средневзвешенная цена на покупку электроэнергии для компенсации потерь, с учетом рынка мощности, составляет порядка 7,0 тенге/кВтч. Фактические объемы потерь увеличились по сравнению с плановыми с 2 681 млн.кВтч до 2 768 млн.кВтч или на 87 млн.кВтч (перерасход на 882 млн. тенге), за счет увеличения объемов услуг по передаче электрической энергии. </t>
  </si>
  <si>
    <t>В соответствии со статьей 15-2 Закона Республики Казахстан «Об Электроэнергетике» Системным Оператором должны проводиться аттестации и тестирование электрической мощности генерирующих установок, при этом у энергопроизводящих организаций должны быть АСКУЭ и приборы телеметрии с автоматической трансляцией на диспетчерские пункты Системного оператора. Прием телеметрии новых объектов невозможен при наличии проблем в действующей системе SCADA, что затрудняет или вовсе делает технически невозможным подтверждение результатов исполнения тестовых команд и результатов аттестации электрической мощности. В целях устранения проблем в действующей системе SCADA, осуществлен закуп технической поддержки у SIEMENS</t>
  </si>
  <si>
    <t>В связи с включением по производственной необходимости дополнительных услуг спецмеханизмов (ассенизатор, самосвал, экскаватор, водовоз, трактор, ямобур), услуг по доставке производственного персонала в следствие отсутствия в наличии (в том числе результате списания устаревшего парка транспортных средств)</t>
  </si>
  <si>
    <t>Превышение связано с увеличением объема оказываемых услуг по эксплуатационному обслуживанию оборудования НЭС согласно договору с АО «Энергоинформ», по причине ввода нового оборудования в рамках реализации утвержденных инвестиционных проектов Компании, для диспетчерского и технологического управления вновь введенными объектами. При этом в утвержденной тарифной смете на 2020 год были предусмотрены затраты на основании фактически заключенного на 2014 год договора с АО "Энергоинформ", в соответствие с действующим законодательством</t>
  </si>
  <si>
    <t>Отклонение сложилось по причине увеличения цен между плановой и фактической по заключенным договорам на средства индивидуальной защиты (специальная одежда, специальная обувь и другие средства индивидуальной защиты), а также внесением изменений в Нормы выдачи специальной одежды и других средств индивидуальной защиты работникам организаций различных видов экономической деятельности, утвержденные приказом Министра здравоохранения и социального развития РК от 8 декабря 2015 года № 943 согласно приказов Министра труда и социальной защиты населения Республики Казахстан от 11.10.2018 г № 433 и от 02.06.2020 г № 209 изменены нормы выдачи и расширился перечень должностей, которым полагается выдача средства индивидуальной защиты, в том числе для соблюдения карантинных мероприятий</t>
  </si>
  <si>
    <t>Отклонение в результате приобретения программного обеспечения в рамках перехода на новую ERP-систему, с целью своевременного исполнения требований законодательства</t>
  </si>
  <si>
    <t>Фактические показатели выше предусмотренных в тарифной смете по причине увеличения объемов потребления электрической и тепловой энергии, а так же роста тарифов на коммунальные услуги</t>
  </si>
  <si>
    <t>Невыполнение плана связано в основном с введением ограничительных мер по передвижению и закрытием границ в связи с пандемией COVID-19</t>
  </si>
  <si>
    <t>Превышение связано с необходимостью устранения дополнительных дефектов зданий и  сооружений и автотранспорта, выявленных в ходе эксплуатации, а также с ростом цен на материалы и комплектующие</t>
  </si>
  <si>
    <t>Экономия по материалам в связи с передачей обслуживания административного здания-офиса АО «KEGOC» клининговой компании, а также за счет экономии по заключенным договорам</t>
  </si>
  <si>
    <t>за счет дополнительных услуг по обеспечению жилым помещением работников, работающих вахтовым методом, а также рост стоимости услуг по аренде спутникового сегмента.</t>
  </si>
  <si>
    <t>Превышение обусловлено потребностью в урегулировании дисбалансов в ЕЭС Казахстана и поддержания нормированного уровня частоты в ЕЭС Казахстана путём привлечения электростанций к регулированию мощности. Потребление электроэнергии в ЕЭС Казахстана в течение суток имеет ярко выраженную неравномерность: ночью потребление падает, к началу рабочего дня возрастает и достигает пиковых (максимальных) величин в вечерние часы. Вследствие этого, в ЕЭС Казахстана возникают дисбалансы между производством и потреблением электроэнергии. Ситуация усугубляется также аварийными остановами оборудования электростанций и высокими темпами ввода объектов возобновляемой энергии, которые характеризуются нестабильностью генерации. 
В ТС была заложена покупка услуг по регулированию мощности  в объеме 680 МВт. Фактические объемы покупки регулирования мощности составили 2 499 МВт на уровне предыдущих годов (в 2019г – 2378 МВт, в 2018г – 2260 МВт, в 2017г – 2100 МВт), что выше по сравнению с плановыми (680 МВт) на  1 819 МВт или на 1 343,68 млн.тенге. При этом, уменьшение фактической средневзвешенной цены за 1 кВт  по сравнению с плановой (с  738,9 до 650 тенге/кВт) дало снижение на 222,01 млн.тенге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</si>
</sst>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₸_-;\-* #,##0.00\ _₸_-;_-* &quot;-&quot;??\ _₸_-;_-@_-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#,##0.000"/>
    <numFmt numFmtId="173" formatCode="#,##0.0"/>
    <numFmt numFmtId="174" formatCode="#,##0.0000"/>
    <numFmt numFmtId="175" formatCode="#,##0.00000"/>
    <numFmt numFmtId="176" formatCode="00"/>
    <numFmt numFmtId="177" formatCode="0000"/>
    <numFmt numFmtId="178" formatCode="0.0%"/>
    <numFmt numFmtId="179" formatCode="#,##0.000000"/>
    <numFmt numFmtId="180" formatCode="#,##0.0000000"/>
    <numFmt numFmtId="181" formatCode="#,##0.00000000"/>
    <numFmt numFmtId="182" formatCode="0.000"/>
    <numFmt numFmtId="183" formatCode="0.0000"/>
    <numFmt numFmtId="184" formatCode="#,##0.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;[Red]#,##0.000"/>
    <numFmt numFmtId="190" formatCode="_-* #,##0.000\ &quot;₽&quot;_-;\-* #,##0.000\ &quot;₽&quot;_-;_-* &quot;-&quot;???\ &quot;₽&quot;_-;_-@_-"/>
    <numFmt numFmtId="191" formatCode="0.000000"/>
    <numFmt numFmtId="192" formatCode="0.00000"/>
    <numFmt numFmtId="193" formatCode="0.0"/>
    <numFmt numFmtId="194" formatCode="0.000%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_-* #,##0.000000000_р_._-;\-* #,##0.000000000_р_._-;_-* &quot;-&quot;??_р_._-;_-@_-"/>
    <numFmt numFmtId="202" formatCode="_-* #,##0.0000000000_р_._-;\-* #,##0.0000000000_р_._-;_-* &quot;-&quot;??_р_._-;_-@_-"/>
    <numFmt numFmtId="203" formatCode="_-* #,##0.00000000000_р_._-;\-* #,##0.00000000000_р_._-;_-* &quot;-&quot;??_р_._-;_-@_-"/>
    <numFmt numFmtId="204" formatCode="_-* #,##0.000000000000_р_._-;\-* #,##0.000000000000_р_._-;_-* &quot;-&quot;??_р_._-;_-@_-"/>
    <numFmt numFmtId="205" formatCode="_-* #,##0.0000000000000_р_._-;\-* #,##0.0000000000000_р_._-;_-* &quot;-&quot;??_р_._-;_-@_-"/>
    <numFmt numFmtId="206" formatCode="_-* #,##0.00000000000000_р_._-;\-* #,##0.00000000000000_р_._-;_-* &quot;-&quot;??_р_._-;_-@_-"/>
    <numFmt numFmtId="207" formatCode="_-* #,##0.000000000000000_р_._-;\-* #,##0.000000000000000_р_._-;_-* &quot;-&quot;??_р_._-;_-@_-"/>
    <numFmt numFmtId="208" formatCode="_-* #,##0.0000000000000000_р_._-;\-* #,##0.0000000000000000_р_._-;_-* &quot;-&quot;??_р_._-;_-@_-"/>
    <numFmt numFmtId="209" formatCode="_-* #,##0.00000000000000000_р_._-;\-* #,##0.00000000000000000_р_._-;_-* &quot;-&quot;??_р_._-;_-@_-"/>
    <numFmt numFmtId="210" formatCode="_-* #,##0.00000000000000000\ _₽_-;\-* #,##0.00000000000000000\ _₽_-;_-* &quot;-&quot;?????????????????\ _₽_-;_-@_-"/>
    <numFmt numFmtId="211" formatCode="_-* #,##0.000\ _₽_-;\-* #,##0.000\ _₽_-;_-* &quot;-&quot;???\ _₽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right" vertical="center" wrapText="1" indent="1"/>
    </xf>
    <xf numFmtId="0" fontId="22" fillId="25" borderId="0" xfId="0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 inden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0" fontId="21" fillId="25" borderId="0" xfId="0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78" applyFont="1" applyBorder="1" applyAlignment="1">
      <alignment horizontal="left" vertical="center" wrapText="1"/>
      <protection/>
    </xf>
    <xf numFmtId="0" fontId="22" fillId="0" borderId="10" xfId="78" applyFont="1" applyBorder="1" applyAlignment="1">
      <alignment horizontal="center" vertical="center" wrapText="1"/>
      <protection/>
    </xf>
    <xf numFmtId="172" fontId="22" fillId="0" borderId="10" xfId="0" applyNumberFormat="1" applyFont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" fontId="22" fillId="0" borderId="10" xfId="86" applyNumberFormat="1" applyFont="1" applyBorder="1" applyAlignment="1">
      <alignment horizontal="right" vertical="center" wrapText="1" indent="1"/>
    </xf>
    <xf numFmtId="3" fontId="22" fillId="0" borderId="10" xfId="0" applyNumberFormat="1" applyFont="1" applyBorder="1" applyAlignment="1">
      <alignment horizontal="right" vertical="center" wrapText="1" indent="1"/>
    </xf>
    <xf numFmtId="3" fontId="21" fillId="25" borderId="10" xfId="0" applyNumberFormat="1" applyFont="1" applyFill="1" applyBorder="1" applyAlignment="1">
      <alignment horizontal="right" vertical="center" wrapText="1" indent="1"/>
    </xf>
    <xf numFmtId="3" fontId="21" fillId="0" borderId="10" xfId="0" applyNumberFormat="1" applyFont="1" applyBorder="1" applyAlignment="1">
      <alignment horizontal="right" vertical="center" wrapText="1" indent="1"/>
    </xf>
    <xf numFmtId="0" fontId="21" fillId="24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4" fontId="22" fillId="25" borderId="10" xfId="0" applyNumberFormat="1" applyFont="1" applyFill="1" applyBorder="1" applyAlignment="1">
      <alignment vertical="center" wrapText="1"/>
    </xf>
    <xf numFmtId="173" fontId="22" fillId="0" borderId="10" xfId="0" applyNumberFormat="1" applyFont="1" applyBorder="1" applyAlignment="1">
      <alignment horizontal="right" vertical="center" wrapText="1" indent="1"/>
    </xf>
    <xf numFmtId="4" fontId="22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178" fontId="22" fillId="0" borderId="10" xfId="87" applyNumberFormat="1" applyFont="1" applyBorder="1" applyAlignment="1">
      <alignment horizontal="right" vertical="center" wrapText="1" indent="1"/>
    </xf>
    <xf numFmtId="4" fontId="22" fillId="0" borderId="10" xfId="87" applyNumberFormat="1" applyFont="1" applyBorder="1" applyAlignment="1">
      <alignment horizontal="right" vertical="center" wrapText="1" indent="1"/>
    </xf>
    <xf numFmtId="3" fontId="22" fillId="0" borderId="10" xfId="87" applyNumberFormat="1" applyFont="1" applyBorder="1" applyAlignment="1">
      <alignment horizontal="right" vertical="center" wrapText="1" indent="1"/>
    </xf>
    <xf numFmtId="49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4" fontId="22" fillId="0" borderId="12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left" vertical="center" wrapText="1"/>
    </xf>
    <xf numFmtId="4" fontId="22" fillId="0" borderId="14" xfId="0" applyNumberFormat="1" applyFont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 4" xfId="73"/>
    <cellStyle name="Обычный 5" xfId="74"/>
    <cellStyle name="Обычный 5 2" xfId="75"/>
    <cellStyle name="Обычный 5 3" xfId="76"/>
    <cellStyle name="Обычный 6" xfId="77"/>
    <cellStyle name="Обычный_BUDGET новый" xfId="78"/>
    <cellStyle name="Followed Hyperlink" xfId="79"/>
    <cellStyle name="Плохой" xfId="80"/>
    <cellStyle name="Плохой 2" xfId="81"/>
    <cellStyle name="Пояснение" xfId="82"/>
    <cellStyle name="Пояснение 2" xfId="83"/>
    <cellStyle name="Примечание" xfId="84"/>
    <cellStyle name="Примечание 2" xfId="85"/>
    <cellStyle name="Percent" xfId="86"/>
    <cellStyle name="Процентный 2" xfId="87"/>
    <cellStyle name="Процентный 3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Финансовый 2" xfId="95"/>
    <cellStyle name="Финансовый 3" xfId="96"/>
    <cellStyle name="Финансовый 3 2" xfId="97"/>
    <cellStyle name="Финансовый 3 3" xfId="98"/>
    <cellStyle name="Финансовый 4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kegoc\department\Documents%20and%20Settings\Musabalinova\Local%20Settings\Temporary%20Internet%20Files\OLK7A\&#1057;&#1072;&#1084;&#1088;&#1091;&#1082;%20&#1060;&#1086;&#1088;&#1084;&#1099;%20&#1052;&#1086;&#1085;&#1080;&#1090;&#1086;&#1088;&#1080;&#1085;&#1075;&#1072;%20&#1050;&#1077;&#1075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katayeva\AppData\Local\Microsoft\Windows\INetCache\Content.Outlook\39JHZGR3\&#1080;&#1089;&#1087;&#1086;&#1083;&#1085;&#1077;&#1085;&#1080;&#1077;%20&#1058;&#1057;%20&#1079;&#1072;%202020&#1075;%20(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goc"/>
      <sheetName val="Предпр"/>
    </sheetNames>
    <sheetDataSet>
      <sheetData sheetId="1">
        <row r="2">
          <cell r="C2" t="str">
            <v>АО НК "КазМунайГаз"</v>
          </cell>
        </row>
        <row r="3">
          <cell r="C3" t="str">
            <v>АО "НМСК "Казмортрансфлот"</v>
          </cell>
        </row>
        <row r="4">
          <cell r="C4" t="str">
            <v>АО "НК "Казахстан Темир Жолы"</v>
          </cell>
        </row>
        <row r="5">
          <cell r="C5" t="str">
            <v>АО "Эйр Астана"</v>
          </cell>
        </row>
        <row r="6">
          <cell r="C6" t="str">
            <v>АО "Аэропорт Павлодар"</v>
          </cell>
        </row>
        <row r="7">
          <cell r="C7" t="str">
            <v>АО "Международный аэропорт Актобе"</v>
          </cell>
        </row>
        <row r="8">
          <cell r="C8" t="str">
            <v>АО "KEGOC"</v>
          </cell>
        </row>
        <row r="9">
          <cell r="C9" t="str">
            <v>АО "КазКуат"</v>
          </cell>
        </row>
        <row r="10">
          <cell r="C10" t="str">
            <v>АО "Экибастузский энергоцентр"</v>
          </cell>
        </row>
        <row r="11">
          <cell r="C11" t="str">
            <v>АО "КазНИИ энергетики им. Ш. Чокина"</v>
          </cell>
        </row>
        <row r="12">
          <cell r="C12" t="str">
            <v>АО "Казахстанский оператор рынка электрической энергии и мощности" (КОРЭМ)</v>
          </cell>
        </row>
        <row r="13">
          <cell r="C13" t="str">
            <v>АО "Бухтарминская ГЭС"</v>
          </cell>
        </row>
        <row r="14">
          <cell r="C14" t="str">
            <v>АО "Шульбинская ГЭС"</v>
          </cell>
        </row>
        <row r="15">
          <cell r="C15" t="str">
            <v>АО "Усть-Каменогорская ГЭС"</v>
          </cell>
        </row>
        <row r="16">
          <cell r="C16" t="str">
            <v>АО "Мангистауская РЭК" </v>
          </cell>
        </row>
        <row r="17">
          <cell r="C17" t="str">
            <v>АО "Казахтелеком"</v>
          </cell>
        </row>
        <row r="18">
          <cell r="C18" t="str">
            <v>АО "Казпочта"</v>
          </cell>
        </row>
        <row r="19">
          <cell r="C19" t="str">
            <v>АО "НК "Казахстан Инжиниринг"</v>
          </cell>
        </row>
        <row r="20">
          <cell r="C20" t="str">
            <v>АО "Майкаинзолото"</v>
          </cell>
        </row>
        <row r="21">
          <cell r="C21" t="str">
            <v>АО "Холдинг "Самрук"</v>
          </cell>
        </row>
        <row r="22">
          <cell r="C22" t="str">
            <v>Наименование предприятия</v>
          </cell>
        </row>
        <row r="23">
          <cell r="C23" t="str">
            <v>В целом по Компании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У "/>
      <sheetName val="ТС с ОП"/>
      <sheetName val="передача"/>
      <sheetName val="диспетчеризация"/>
      <sheetName val="балансирование"/>
    </sheetNames>
    <sheetDataSet>
      <sheetData sheetId="1">
        <row r="7">
          <cell r="G7">
            <v>58470.76726716231</v>
          </cell>
          <cell r="N7">
            <v>60302.683975682936</v>
          </cell>
        </row>
        <row r="9">
          <cell r="G9">
            <v>660.2433056755249</v>
          </cell>
          <cell r="N9">
            <v>856.4463596591517</v>
          </cell>
        </row>
        <row r="10">
          <cell r="G10">
            <v>285.20210440969555</v>
          </cell>
          <cell r="N10">
            <v>428.1600679632187</v>
          </cell>
        </row>
        <row r="41">
          <cell r="G41">
            <v>375.0412012658293</v>
          </cell>
          <cell r="N41">
            <v>428.28629169593296</v>
          </cell>
        </row>
        <row r="48">
          <cell r="G48">
            <v>6.395193522244801</v>
          </cell>
          <cell r="N48">
            <v>19.71214775</v>
          </cell>
        </row>
        <row r="52">
          <cell r="G52">
            <v>4727.240007218454</v>
          </cell>
          <cell r="N52">
            <v>6257.582581044258</v>
          </cell>
        </row>
        <row r="54">
          <cell r="G54">
            <v>4291.067322558045</v>
          </cell>
          <cell r="N54">
            <v>5601.3844639921845</v>
          </cell>
        </row>
        <row r="108">
          <cell r="G108">
            <v>436.17268466040866</v>
          </cell>
          <cell r="N108">
            <v>656.1981170520735</v>
          </cell>
        </row>
        <row r="109">
          <cell r="G109">
            <v>185.14524629076323</v>
          </cell>
          <cell r="N109">
            <v>367.72681715647593</v>
          </cell>
        </row>
        <row r="119">
          <cell r="G119">
            <v>251.02743836964544</v>
          </cell>
          <cell r="N119">
            <v>288.47129989559755</v>
          </cell>
        </row>
        <row r="137">
          <cell r="G137">
            <v>1485.6592476312026</v>
          </cell>
          <cell r="N137">
            <v>1716.854329065486</v>
          </cell>
        </row>
        <row r="212">
          <cell r="G212">
            <v>19964.874505860847</v>
          </cell>
          <cell r="N212">
            <v>26898.791748994376</v>
          </cell>
        </row>
        <row r="333">
          <cell r="G333">
            <v>27125.057560998608</v>
          </cell>
          <cell r="N333">
            <v>19280.18523183</v>
          </cell>
        </row>
        <row r="335">
          <cell r="G335">
            <v>0</v>
          </cell>
          <cell r="N335">
            <v>51.54281484038169</v>
          </cell>
        </row>
        <row r="337">
          <cell r="G337">
            <v>3779.02746380743</v>
          </cell>
          <cell r="N337">
            <v>3767.5533070447045</v>
          </cell>
        </row>
        <row r="339">
          <cell r="G339">
            <v>328.23313488435065</v>
          </cell>
          <cell r="N339">
            <v>225.53021102888897</v>
          </cell>
        </row>
        <row r="353">
          <cell r="G353">
            <v>3.5824493662978507</v>
          </cell>
          <cell r="N353">
            <v>12.006859296984327</v>
          </cell>
        </row>
        <row r="371">
          <cell r="G371">
            <v>13.838576901033674</v>
          </cell>
          <cell r="N371">
            <v>102.07084368555584</v>
          </cell>
        </row>
        <row r="373">
          <cell r="G373">
            <v>0</v>
          </cell>
          <cell r="N373">
            <v>0</v>
          </cell>
        </row>
        <row r="381">
          <cell r="G381">
            <v>845.7064336717109</v>
          </cell>
          <cell r="N381">
            <v>837.7675719603535</v>
          </cell>
        </row>
        <row r="388">
          <cell r="G388">
            <v>7.865672493988345</v>
          </cell>
          <cell r="N388">
            <v>8.851510526562537</v>
          </cell>
        </row>
        <row r="390">
          <cell r="G390">
            <v>2579.801196490049</v>
          </cell>
          <cell r="N390">
            <v>2581.3263105463593</v>
          </cell>
        </row>
        <row r="413">
          <cell r="G413">
            <v>722.2699824479934</v>
          </cell>
          <cell r="N413">
            <v>1454.0154554545709</v>
          </cell>
        </row>
        <row r="414">
          <cell r="G414">
            <v>368.5138674860547</v>
          </cell>
          <cell r="N414">
            <v>452.95564513159815</v>
          </cell>
        </row>
        <row r="451">
          <cell r="G451">
            <v>195.01866057573477</v>
          </cell>
          <cell r="N451">
            <v>477.81389585016956</v>
          </cell>
        </row>
        <row r="464">
          <cell r="G464">
            <v>86.37828306355402</v>
          </cell>
          <cell r="N464">
            <v>56.10196709683706</v>
          </cell>
        </row>
        <row r="478">
          <cell r="G478">
            <v>72.35917132264986</v>
          </cell>
          <cell r="N478">
            <v>467.1439473759661</v>
          </cell>
        </row>
        <row r="511">
          <cell r="G511">
            <v>15346.336451437592</v>
          </cell>
          <cell r="N511">
            <v>17645.776272166786</v>
          </cell>
        </row>
        <row r="512">
          <cell r="G512">
            <v>7727.228794409136</v>
          </cell>
          <cell r="N512">
            <v>10478.264557634853</v>
          </cell>
        </row>
        <row r="514">
          <cell r="G514">
            <v>1482.346854366617</v>
          </cell>
          <cell r="N514">
            <v>1708.1337050604043</v>
          </cell>
        </row>
        <row r="562">
          <cell r="G562">
            <v>146.752338582295</v>
          </cell>
          <cell r="N562">
            <v>180.84844234550266</v>
          </cell>
        </row>
        <row r="563">
          <cell r="G563">
            <v>60.03504760184798</v>
          </cell>
          <cell r="N563">
            <v>86.70061199629093</v>
          </cell>
        </row>
        <row r="571">
          <cell r="G571">
            <v>86.71729098044703</v>
          </cell>
          <cell r="N571">
            <v>94.14783034921173</v>
          </cell>
        </row>
        <row r="586">
          <cell r="G586">
            <v>5095.706055736212</v>
          </cell>
          <cell r="N586">
            <v>6465.668167163775</v>
          </cell>
        </row>
        <row r="636">
          <cell r="G636">
            <v>402.57297461468215</v>
          </cell>
          <cell r="N636">
            <v>519.9278494956811</v>
          </cell>
        </row>
        <row r="697">
          <cell r="G697">
            <v>11.372460607490332</v>
          </cell>
          <cell r="N697">
            <v>10.705013968162381</v>
          </cell>
        </row>
        <row r="703">
          <cell r="G703">
            <v>33.864326695248245</v>
          </cell>
          <cell r="N703">
            <v>42.96932507100648</v>
          </cell>
        </row>
        <row r="708">
          <cell r="G708">
            <v>79.45341876445926</v>
          </cell>
          <cell r="N708">
            <v>16.040921554431076</v>
          </cell>
        </row>
        <row r="729">
          <cell r="G729">
            <v>35.67734708296012</v>
          </cell>
          <cell r="N729">
            <v>84.55548611320353</v>
          </cell>
        </row>
        <row r="737">
          <cell r="G737">
            <v>1.951828377373379</v>
          </cell>
          <cell r="N737">
            <v>7.0063344428060494</v>
          </cell>
        </row>
        <row r="740">
          <cell r="G740">
            <v>29.008635237712923</v>
          </cell>
          <cell r="N740">
            <v>26.28145015321513</v>
          </cell>
        </row>
        <row r="743">
          <cell r="G743">
            <v>408.5225543440859</v>
          </cell>
          <cell r="N743">
            <v>1416.1278622666625</v>
          </cell>
        </row>
        <row r="744">
          <cell r="G744">
            <v>1.737323114979487</v>
          </cell>
          <cell r="N744">
            <v>3.820897804748846</v>
          </cell>
        </row>
        <row r="759">
          <cell r="G759">
            <v>118.20338542786544</v>
          </cell>
          <cell r="N759">
            <v>697.0358714492718</v>
          </cell>
        </row>
        <row r="776">
          <cell r="G776">
            <v>12.672757895802722</v>
          </cell>
          <cell r="N776">
            <v>12.784899787752293</v>
          </cell>
        </row>
        <row r="785">
          <cell r="G785">
            <v>0.15767912335623305</v>
          </cell>
          <cell r="N785">
            <v>7.391562312201563</v>
          </cell>
        </row>
        <row r="789">
          <cell r="G789">
            <v>20.75691460401098</v>
          </cell>
          <cell r="N789">
            <v>6.291958867888261</v>
          </cell>
        </row>
        <row r="793">
          <cell r="G793">
            <v>1.7135870870855392</v>
          </cell>
          <cell r="N793">
            <v>15.300727523873979</v>
          </cell>
        </row>
        <row r="798">
          <cell r="G798">
            <v>9.94116475928772</v>
          </cell>
          <cell r="N798">
            <v>5.5130376711696</v>
          </cell>
        </row>
        <row r="806">
          <cell r="G806">
            <v>197.11113633149</v>
          </cell>
          <cell r="N806">
            <v>593.8966678789405</v>
          </cell>
        </row>
        <row r="819">
          <cell r="G819">
            <v>31.335876123933865</v>
          </cell>
          <cell r="N819">
            <v>32.46002646206746</v>
          </cell>
        </row>
        <row r="843">
          <cell r="G843">
            <v>14.892629876273926</v>
          </cell>
          <cell r="N843">
            <v>41.632212508748225</v>
          </cell>
        </row>
        <row r="894">
          <cell r="G894">
            <v>7619.106657028456</v>
          </cell>
          <cell r="N894">
            <v>7167.511714531934</v>
          </cell>
        </row>
        <row r="910">
          <cell r="G910">
            <v>73817.1027185999</v>
          </cell>
          <cell r="N910">
            <v>77948.46024784973</v>
          </cell>
        </row>
        <row r="911">
          <cell r="G911">
            <v>50812.100414471395</v>
          </cell>
          <cell r="N911">
            <v>44004.85290700024</v>
          </cell>
        </row>
        <row r="913">
          <cell r="G913">
            <v>124629.20313307129</v>
          </cell>
          <cell r="N913">
            <v>121953.31315484997</v>
          </cell>
        </row>
        <row r="914">
          <cell r="G914">
            <v>44558.17</v>
          </cell>
          <cell r="N914">
            <v>43599.662926</v>
          </cell>
        </row>
        <row r="915">
          <cell r="G915">
            <v>2.7970000368747483</v>
          </cell>
          <cell r="N915">
            <v>2.7971159630714704</v>
          </cell>
        </row>
        <row r="916">
          <cell r="G916">
            <v>44558.17</v>
          </cell>
          <cell r="N916">
            <v>46158.136640000004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9"/>
  <sheetViews>
    <sheetView showZeros="0" view="pageBreakPreview" zoomScale="40" zoomScaleNormal="80" zoomScaleSheetLayoutView="40" zoomScalePageLayoutView="0" workbookViewId="0" topLeftCell="A1">
      <pane xSplit="3" ySplit="8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6" sqref="G36"/>
    </sheetView>
  </sheetViews>
  <sheetFormatPr defaultColWidth="9.00390625" defaultRowHeight="12.75"/>
  <cols>
    <col min="1" max="1" width="19.125" style="24" customWidth="1"/>
    <col min="2" max="2" width="115.25390625" style="25" customWidth="1"/>
    <col min="3" max="3" width="30.125" style="25" customWidth="1"/>
    <col min="4" max="5" width="41.75390625" style="26" customWidth="1"/>
    <col min="6" max="6" width="24.125" style="2" bestFit="1" customWidth="1"/>
    <col min="7" max="7" width="19.125" style="2" bestFit="1" customWidth="1"/>
    <col min="8" max="8" width="183.00390625" style="2" customWidth="1"/>
    <col min="9" max="16384" width="9.125" style="2" customWidth="1"/>
  </cols>
  <sheetData>
    <row r="1" spans="2:8" ht="26.25">
      <c r="B1" s="1"/>
      <c r="C1" s="1"/>
      <c r="G1" s="29"/>
      <c r="H1" s="41" t="s">
        <v>183</v>
      </c>
    </row>
    <row r="2" spans="2:8" ht="26.25">
      <c r="B2" s="1"/>
      <c r="C2" s="1"/>
      <c r="G2" s="47" t="s">
        <v>184</v>
      </c>
      <c r="H2" s="47"/>
    </row>
    <row r="3" spans="2:5" ht="26.25">
      <c r="B3" s="1"/>
      <c r="C3" s="1"/>
      <c r="D3" s="1"/>
      <c r="E3" s="1"/>
    </row>
    <row r="4" spans="1:8" ht="58.5" customHeight="1">
      <c r="A4" s="48" t="s">
        <v>189</v>
      </c>
      <c r="B4" s="49"/>
      <c r="C4" s="49"/>
      <c r="D4" s="49"/>
      <c r="E4" s="49"/>
      <c r="F4" s="49"/>
      <c r="G4" s="49"/>
      <c r="H4" s="49"/>
    </row>
    <row r="5" spans="1:5" ht="26.25">
      <c r="A5" s="1"/>
      <c r="B5" s="1"/>
      <c r="C5" s="1"/>
      <c r="D5" s="1"/>
      <c r="E5" s="1"/>
    </row>
    <row r="6" spans="1:8" s="3" customFormat="1" ht="102">
      <c r="A6" s="46" t="s">
        <v>44</v>
      </c>
      <c r="B6" s="46" t="s">
        <v>82</v>
      </c>
      <c r="C6" s="46" t="s">
        <v>45</v>
      </c>
      <c r="D6" s="36" t="s">
        <v>181</v>
      </c>
      <c r="E6" s="36" t="s">
        <v>182</v>
      </c>
      <c r="F6" s="46" t="s">
        <v>114</v>
      </c>
      <c r="G6" s="46"/>
      <c r="H6" s="46" t="s">
        <v>185</v>
      </c>
    </row>
    <row r="7" spans="1:8" s="4" customFormat="1" ht="26.25">
      <c r="A7" s="46"/>
      <c r="B7" s="46"/>
      <c r="C7" s="46"/>
      <c r="D7" s="36" t="s">
        <v>178</v>
      </c>
      <c r="E7" s="36" t="s">
        <v>190</v>
      </c>
      <c r="F7" s="36" t="s">
        <v>186</v>
      </c>
      <c r="G7" s="36" t="s">
        <v>0</v>
      </c>
      <c r="H7" s="46"/>
    </row>
    <row r="8" spans="1:8" s="9" customFormat="1" ht="51">
      <c r="A8" s="5" t="s">
        <v>46</v>
      </c>
      <c r="B8" s="6" t="s">
        <v>74</v>
      </c>
      <c r="C8" s="7" t="s">
        <v>47</v>
      </c>
      <c r="D8" s="8">
        <f>'[2]ТС с ОП'!G7</f>
        <v>58470.76726716231</v>
      </c>
      <c r="E8" s="8">
        <f>'[2]ТС с ОП'!N7</f>
        <v>60302.683975682936</v>
      </c>
      <c r="F8" s="8">
        <f>E8-D8</f>
        <v>1831.9167085206282</v>
      </c>
      <c r="G8" s="34">
        <f>E8/D8*100-100</f>
        <v>3.1330471518362373</v>
      </c>
      <c r="H8" s="8"/>
    </row>
    <row r="9" spans="1:8" s="1" customFormat="1" ht="26.25">
      <c r="A9" s="10" t="s">
        <v>73</v>
      </c>
      <c r="B9" s="11" t="s">
        <v>180</v>
      </c>
      <c r="C9" s="12" t="s">
        <v>47</v>
      </c>
      <c r="D9" s="13">
        <f>'[2]ТС с ОП'!G9</f>
        <v>660.2433056755249</v>
      </c>
      <c r="E9" s="13">
        <f>'[2]ТС с ОП'!N9</f>
        <v>856.4463596591517</v>
      </c>
      <c r="F9" s="13">
        <f aca="true" t="shared" si="0" ref="F9:F69">E9-D9</f>
        <v>196.20305398362677</v>
      </c>
      <c r="G9" s="35">
        <f aca="true" t="shared" si="1" ref="G9:G69">E9/D9*100-100</f>
        <v>29.716780510615337</v>
      </c>
      <c r="H9" s="37"/>
    </row>
    <row r="10" spans="1:8" ht="131.25">
      <c r="A10" s="14" t="s">
        <v>48</v>
      </c>
      <c r="B10" s="15" t="s">
        <v>72</v>
      </c>
      <c r="C10" s="16" t="s">
        <v>47</v>
      </c>
      <c r="D10" s="17">
        <f>'[2]ТС с ОП'!G10</f>
        <v>285.20210440969555</v>
      </c>
      <c r="E10" s="17">
        <f>'[2]ТС с ОП'!N10</f>
        <v>428.1600679632187</v>
      </c>
      <c r="F10" s="17">
        <f t="shared" si="0"/>
        <v>142.95796355352314</v>
      </c>
      <c r="G10" s="33">
        <f t="shared" si="1"/>
        <v>50.12514330825647</v>
      </c>
      <c r="H10" s="37" t="s">
        <v>219</v>
      </c>
    </row>
    <row r="11" spans="1:8" ht="78.75">
      <c r="A11" s="14" t="s">
        <v>49</v>
      </c>
      <c r="B11" s="15" t="s">
        <v>3</v>
      </c>
      <c r="C11" s="16" t="s">
        <v>47</v>
      </c>
      <c r="D11" s="17">
        <f>'[2]ТС с ОП'!G41</f>
        <v>375.0412012658293</v>
      </c>
      <c r="E11" s="17">
        <f>'[2]ТС с ОП'!N41</f>
        <v>428.28629169593296</v>
      </c>
      <c r="F11" s="17">
        <f t="shared" si="0"/>
        <v>53.24509043010369</v>
      </c>
      <c r="G11" s="33">
        <f t="shared" si="1"/>
        <v>14.197130941985108</v>
      </c>
      <c r="H11" s="37" t="s">
        <v>213</v>
      </c>
    </row>
    <row r="12" spans="1:8" s="1" customFormat="1" ht="78.75">
      <c r="A12" s="10" t="s">
        <v>1</v>
      </c>
      <c r="B12" s="11" t="s">
        <v>4</v>
      </c>
      <c r="C12" s="12" t="s">
        <v>47</v>
      </c>
      <c r="D12" s="13">
        <f>'[2]ТС с ОП'!G48</f>
        <v>6.395193522244801</v>
      </c>
      <c r="E12" s="13">
        <f>'[2]ТС с ОП'!N48</f>
        <v>19.71214775</v>
      </c>
      <c r="F12" s="13">
        <f t="shared" si="0"/>
        <v>13.316954227755199</v>
      </c>
      <c r="G12" s="35">
        <f t="shared" si="1"/>
        <v>208.23379591929478</v>
      </c>
      <c r="H12" s="37" t="s">
        <v>213</v>
      </c>
    </row>
    <row r="13" spans="1:8" s="1" customFormat="1" ht="26.25">
      <c r="A13" s="10" t="s">
        <v>2</v>
      </c>
      <c r="B13" s="11" t="s">
        <v>75</v>
      </c>
      <c r="C13" s="12" t="s">
        <v>47</v>
      </c>
      <c r="D13" s="13">
        <f>'[2]ТС с ОП'!G52</f>
        <v>4727.240007218454</v>
      </c>
      <c r="E13" s="13">
        <f>'[2]ТС с ОП'!N52</f>
        <v>6257.582581044258</v>
      </c>
      <c r="F13" s="13">
        <f t="shared" si="0"/>
        <v>1530.3425738258047</v>
      </c>
      <c r="G13" s="35">
        <f t="shared" si="1"/>
        <v>32.372855439727715</v>
      </c>
      <c r="H13" s="37"/>
    </row>
    <row r="14" spans="1:8" ht="78.75">
      <c r="A14" s="14" t="s">
        <v>84</v>
      </c>
      <c r="B14" s="15" t="s">
        <v>15</v>
      </c>
      <c r="C14" s="16" t="s">
        <v>47</v>
      </c>
      <c r="D14" s="17">
        <f>'[2]ТС с ОП'!G54</f>
        <v>4291.067322558045</v>
      </c>
      <c r="E14" s="17">
        <f>'[2]ТС с ОП'!N54</f>
        <v>5601.3844639921845</v>
      </c>
      <c r="F14" s="17">
        <f t="shared" si="0"/>
        <v>1310.3171414341396</v>
      </c>
      <c r="G14" s="33">
        <f t="shared" si="1"/>
        <v>30.53592598153452</v>
      </c>
      <c r="H14" s="37" t="s">
        <v>223</v>
      </c>
    </row>
    <row r="15" spans="1:8" ht="26.25">
      <c r="A15" s="14" t="s">
        <v>85</v>
      </c>
      <c r="B15" s="15" t="s">
        <v>155</v>
      </c>
      <c r="C15" s="16" t="s">
        <v>47</v>
      </c>
      <c r="D15" s="17">
        <f>'[2]ТС с ОП'!G108</f>
        <v>436.17268466040866</v>
      </c>
      <c r="E15" s="17">
        <f>'[2]ТС с ОП'!N108</f>
        <v>656.1981170520735</v>
      </c>
      <c r="F15" s="17">
        <f t="shared" si="0"/>
        <v>220.02543239166482</v>
      </c>
      <c r="G15" s="33">
        <f t="shared" si="1"/>
        <v>50.444569348254845</v>
      </c>
      <c r="H15" s="50" t="s">
        <v>191</v>
      </c>
    </row>
    <row r="16" spans="1:8" ht="26.25">
      <c r="A16" s="14" t="s">
        <v>157</v>
      </c>
      <c r="B16" s="18" t="s">
        <v>17</v>
      </c>
      <c r="C16" s="16" t="s">
        <v>47</v>
      </c>
      <c r="D16" s="17">
        <f>'[2]ТС с ОП'!G109</f>
        <v>185.14524629076323</v>
      </c>
      <c r="E16" s="17">
        <f>'[2]ТС с ОП'!N109</f>
        <v>367.72681715647593</v>
      </c>
      <c r="F16" s="17">
        <f t="shared" si="0"/>
        <v>182.5815708657127</v>
      </c>
      <c r="G16" s="33">
        <f t="shared" si="1"/>
        <v>98.6153166357702</v>
      </c>
      <c r="H16" s="51"/>
    </row>
    <row r="17" spans="1:8" ht="26.25">
      <c r="A17" s="14" t="s">
        <v>158</v>
      </c>
      <c r="B17" s="18" t="s">
        <v>156</v>
      </c>
      <c r="C17" s="16" t="s">
        <v>47</v>
      </c>
      <c r="D17" s="17">
        <f>'[2]ТС с ОП'!G119</f>
        <v>251.02743836964544</v>
      </c>
      <c r="E17" s="17">
        <f>'[2]ТС с ОП'!N119</f>
        <v>288.47129989559755</v>
      </c>
      <c r="F17" s="17">
        <f t="shared" si="0"/>
        <v>37.443861525952116</v>
      </c>
      <c r="G17" s="33">
        <f t="shared" si="1"/>
        <v>14.916242530752726</v>
      </c>
      <c r="H17" s="52"/>
    </row>
    <row r="18" spans="1:8" s="1" customFormat="1" ht="26.25">
      <c r="A18" s="10" t="s">
        <v>50</v>
      </c>
      <c r="B18" s="11" t="s">
        <v>13</v>
      </c>
      <c r="C18" s="12" t="s">
        <v>47</v>
      </c>
      <c r="D18" s="13">
        <f>'[2]ТС с ОП'!G137</f>
        <v>1485.6592476312026</v>
      </c>
      <c r="E18" s="13">
        <f>'[2]ТС с ОП'!N137</f>
        <v>1716.854329065486</v>
      </c>
      <c r="F18" s="13">
        <f t="shared" si="0"/>
        <v>231.19508143428334</v>
      </c>
      <c r="G18" s="35">
        <f t="shared" si="1"/>
        <v>15.561783888392327</v>
      </c>
      <c r="H18" s="37"/>
    </row>
    <row r="19" spans="1:8" ht="78.75">
      <c r="A19" s="14" t="s">
        <v>51</v>
      </c>
      <c r="B19" s="15" t="s">
        <v>86</v>
      </c>
      <c r="C19" s="16" t="s">
        <v>47</v>
      </c>
      <c r="D19" s="17">
        <f>D18</f>
        <v>1485.6592476312026</v>
      </c>
      <c r="E19" s="17">
        <f>E18</f>
        <v>1716.854329065486</v>
      </c>
      <c r="F19" s="17">
        <f t="shared" si="0"/>
        <v>231.19508143428334</v>
      </c>
      <c r="G19" s="33">
        <f t="shared" si="1"/>
        <v>15.561783888392327</v>
      </c>
      <c r="H19" s="37" t="s">
        <v>194</v>
      </c>
    </row>
    <row r="20" spans="1:8" s="1" customFormat="1" ht="131.25">
      <c r="A20" s="10" t="s">
        <v>52</v>
      </c>
      <c r="B20" s="11" t="s">
        <v>16</v>
      </c>
      <c r="C20" s="12" t="s">
        <v>47</v>
      </c>
      <c r="D20" s="13">
        <f>'[2]ТС с ОП'!G212</f>
        <v>19964.874505860847</v>
      </c>
      <c r="E20" s="13">
        <f>'[2]ТС с ОП'!N212</f>
        <v>26898.791748994376</v>
      </c>
      <c r="F20" s="13">
        <f t="shared" si="0"/>
        <v>6933.917243133528</v>
      </c>
      <c r="G20" s="35">
        <f t="shared" si="1"/>
        <v>34.73058265955052</v>
      </c>
      <c r="H20" s="37" t="s">
        <v>224</v>
      </c>
    </row>
    <row r="21" spans="1:8" s="1" customFormat="1" ht="409.5">
      <c r="A21" s="10" t="s">
        <v>53</v>
      </c>
      <c r="B21" s="11" t="s">
        <v>8</v>
      </c>
      <c r="C21" s="12" t="s">
        <v>47</v>
      </c>
      <c r="D21" s="13">
        <f>'[2]ТС с ОП'!G333</f>
        <v>27125.057560998608</v>
      </c>
      <c r="E21" s="13">
        <f>'[2]ТС с ОП'!N333</f>
        <v>19280.18523183</v>
      </c>
      <c r="F21" s="13">
        <f t="shared" si="0"/>
        <v>-7844.872329168607</v>
      </c>
      <c r="G21" s="35">
        <f t="shared" si="1"/>
        <v>-28.92112693780325</v>
      </c>
      <c r="H21" s="37" t="s">
        <v>225</v>
      </c>
    </row>
    <row r="22" spans="1:8" s="1" customFormat="1" ht="236.25">
      <c r="A22" s="10" t="s">
        <v>54</v>
      </c>
      <c r="B22" s="11" t="s">
        <v>153</v>
      </c>
      <c r="C22" s="12" t="s">
        <v>47</v>
      </c>
      <c r="D22" s="13">
        <f>'[2]ТС с ОП'!G335</f>
        <v>0</v>
      </c>
      <c r="E22" s="13">
        <f>'[2]ТС с ОП'!N335</f>
        <v>51.54281484038169</v>
      </c>
      <c r="F22" s="13">
        <f t="shared" si="0"/>
        <v>51.54281484038169</v>
      </c>
      <c r="G22" s="35"/>
      <c r="H22" s="37" t="s">
        <v>226</v>
      </c>
    </row>
    <row r="23" spans="1:8" s="1" customFormat="1" ht="26.25">
      <c r="A23" s="10" t="s">
        <v>55</v>
      </c>
      <c r="B23" s="11" t="s">
        <v>76</v>
      </c>
      <c r="C23" s="12" t="s">
        <v>47</v>
      </c>
      <c r="D23" s="13">
        <f>'[2]ТС с ОП'!G337</f>
        <v>3779.02746380743</v>
      </c>
      <c r="E23" s="13">
        <f>'[2]ТС с ОП'!N337</f>
        <v>3767.5533070447045</v>
      </c>
      <c r="F23" s="13">
        <f t="shared" si="0"/>
        <v>-11.47415676272567</v>
      </c>
      <c r="G23" s="35">
        <f>E23/D23*100-100</f>
        <v>-0.3036272393523518</v>
      </c>
      <c r="H23" s="37"/>
    </row>
    <row r="24" spans="1:8" ht="131.25">
      <c r="A24" s="14" t="s">
        <v>87</v>
      </c>
      <c r="B24" s="15" t="s">
        <v>18</v>
      </c>
      <c r="C24" s="16" t="s">
        <v>47</v>
      </c>
      <c r="D24" s="17">
        <f>'[2]ТС с ОП'!G339</f>
        <v>328.23313488435065</v>
      </c>
      <c r="E24" s="17">
        <f>'[2]ТС с ОП'!N339</f>
        <v>225.53021102888897</v>
      </c>
      <c r="F24" s="17">
        <f t="shared" si="0"/>
        <v>-102.70292385546168</v>
      </c>
      <c r="G24" s="33">
        <f t="shared" si="1"/>
        <v>-31.289627079133226</v>
      </c>
      <c r="H24" s="37" t="s">
        <v>212</v>
      </c>
    </row>
    <row r="25" spans="1:8" ht="183.75">
      <c r="A25" s="14" t="s">
        <v>88</v>
      </c>
      <c r="B25" s="15" t="s">
        <v>9</v>
      </c>
      <c r="C25" s="16" t="s">
        <v>47</v>
      </c>
      <c r="D25" s="17">
        <f>'[2]ТС с ОП'!G353</f>
        <v>3.5824493662978507</v>
      </c>
      <c r="E25" s="17">
        <f>'[2]ТС с ОП'!N353</f>
        <v>12.006859296984327</v>
      </c>
      <c r="F25" s="17">
        <f t="shared" si="0"/>
        <v>8.424409930686476</v>
      </c>
      <c r="G25" s="33">
        <f t="shared" si="1"/>
        <v>235.15782274383878</v>
      </c>
      <c r="H25" s="37" t="s">
        <v>214</v>
      </c>
    </row>
    <row r="26" spans="1:8" ht="105">
      <c r="A26" s="14" t="s">
        <v>89</v>
      </c>
      <c r="B26" s="15" t="s">
        <v>177</v>
      </c>
      <c r="C26" s="16" t="s">
        <v>47</v>
      </c>
      <c r="D26" s="17">
        <f>'[2]ТС с ОП'!G371</f>
        <v>13.838576901033674</v>
      </c>
      <c r="E26" s="17">
        <f>'[2]ТС с ОП'!N371</f>
        <v>102.07084368555584</v>
      </c>
      <c r="F26" s="17">
        <f t="shared" si="0"/>
        <v>88.23226678452217</v>
      </c>
      <c r="G26" s="33">
        <f t="shared" si="1"/>
        <v>637.5819379081648</v>
      </c>
      <c r="H26" s="37" t="s">
        <v>227</v>
      </c>
    </row>
    <row r="27" spans="1:8" ht="26.25">
      <c r="A27" s="14" t="s">
        <v>90</v>
      </c>
      <c r="B27" s="15" t="s">
        <v>19</v>
      </c>
      <c r="C27" s="16" t="s">
        <v>47</v>
      </c>
      <c r="D27" s="17">
        <f>'[2]ТС с ОП'!G373</f>
        <v>0</v>
      </c>
      <c r="E27" s="17">
        <f>'[2]ТС с ОП'!N373</f>
        <v>0</v>
      </c>
      <c r="F27" s="17">
        <f t="shared" si="0"/>
        <v>0</v>
      </c>
      <c r="G27" s="33"/>
      <c r="H27" s="37"/>
    </row>
    <row r="28" spans="1:8" ht="52.5">
      <c r="A28" s="14" t="s">
        <v>91</v>
      </c>
      <c r="B28" s="15" t="s">
        <v>20</v>
      </c>
      <c r="C28" s="16" t="s">
        <v>47</v>
      </c>
      <c r="D28" s="17">
        <f>'[2]ТС с ОП'!G381</f>
        <v>845.7064336717109</v>
      </c>
      <c r="E28" s="17">
        <f>'[2]ТС с ОП'!N381</f>
        <v>837.7675719603535</v>
      </c>
      <c r="F28" s="17">
        <f t="shared" si="0"/>
        <v>-7.93886171135739</v>
      </c>
      <c r="G28" s="33">
        <f t="shared" si="1"/>
        <v>-0.938725472016344</v>
      </c>
      <c r="H28" s="37" t="s">
        <v>215</v>
      </c>
    </row>
    <row r="29" spans="1:8" ht="52.5">
      <c r="A29" s="14" t="s">
        <v>92</v>
      </c>
      <c r="B29" s="15" t="s">
        <v>21</v>
      </c>
      <c r="C29" s="16" t="s">
        <v>47</v>
      </c>
      <c r="D29" s="17">
        <f>'[2]ТС с ОП'!G388</f>
        <v>7.865672493988345</v>
      </c>
      <c r="E29" s="17">
        <f>'[2]ТС с ОП'!N388</f>
        <v>8.851510526562537</v>
      </c>
      <c r="F29" s="17">
        <f t="shared" si="0"/>
        <v>0.9858380325741916</v>
      </c>
      <c r="G29" s="33">
        <f t="shared" si="1"/>
        <v>12.53342334463656</v>
      </c>
      <c r="H29" s="37" t="s">
        <v>192</v>
      </c>
    </row>
    <row r="30" spans="1:8" ht="183.75">
      <c r="A30" s="14" t="s">
        <v>110</v>
      </c>
      <c r="B30" s="15" t="s">
        <v>22</v>
      </c>
      <c r="C30" s="16" t="s">
        <v>47</v>
      </c>
      <c r="D30" s="17">
        <f>'[2]ТС с ОП'!G390</f>
        <v>2579.801196490049</v>
      </c>
      <c r="E30" s="17">
        <f>'[2]ТС с ОП'!N390</f>
        <v>2581.3263105463593</v>
      </c>
      <c r="F30" s="17">
        <f t="shared" si="0"/>
        <v>1.5251140563104855</v>
      </c>
      <c r="G30" s="33">
        <f t="shared" si="1"/>
        <v>0.05911750325510923</v>
      </c>
      <c r="H30" s="37" t="s">
        <v>228</v>
      </c>
    </row>
    <row r="31" spans="1:8" s="1" customFormat="1" ht="26.25">
      <c r="A31" s="10" t="s">
        <v>56</v>
      </c>
      <c r="B31" s="11" t="s">
        <v>77</v>
      </c>
      <c r="C31" s="12" t="s">
        <v>47</v>
      </c>
      <c r="D31" s="13">
        <f>'[2]ТС с ОП'!G413</f>
        <v>722.2699824479934</v>
      </c>
      <c r="E31" s="13">
        <f>'[2]ТС с ОП'!N413</f>
        <v>1454.0154554545709</v>
      </c>
      <c r="F31" s="13">
        <f t="shared" si="0"/>
        <v>731.7454730065775</v>
      </c>
      <c r="G31" s="35">
        <f t="shared" si="1"/>
        <v>101.3119042447907</v>
      </c>
      <c r="H31" s="37"/>
    </row>
    <row r="32" spans="1:8" ht="78.75">
      <c r="A32" s="14" t="s">
        <v>57</v>
      </c>
      <c r="B32" s="15" t="s">
        <v>25</v>
      </c>
      <c r="C32" s="16" t="s">
        <v>47</v>
      </c>
      <c r="D32" s="17">
        <f>'[2]ТС с ОП'!G414</f>
        <v>368.5138674860547</v>
      </c>
      <c r="E32" s="17">
        <f>'[2]ТС с ОП'!N414</f>
        <v>452.95564513159815</v>
      </c>
      <c r="F32" s="17">
        <f t="shared" si="0"/>
        <v>84.44177764554343</v>
      </c>
      <c r="G32" s="33">
        <f t="shared" si="1"/>
        <v>22.914138407217166</v>
      </c>
      <c r="H32" s="37" t="s">
        <v>216</v>
      </c>
    </row>
    <row r="33" spans="1:8" ht="236.25">
      <c r="A33" s="14" t="s">
        <v>58</v>
      </c>
      <c r="B33" s="15" t="s">
        <v>26</v>
      </c>
      <c r="C33" s="16" t="s">
        <v>47</v>
      </c>
      <c r="D33" s="17">
        <f>'[2]ТС с ОП'!G451</f>
        <v>195.01866057573477</v>
      </c>
      <c r="E33" s="17">
        <f>'[2]ТС с ОП'!N451</f>
        <v>477.81389585016956</v>
      </c>
      <c r="F33" s="17">
        <f t="shared" si="0"/>
        <v>282.7952352744348</v>
      </c>
      <c r="G33" s="33">
        <f t="shared" si="1"/>
        <v>145.0093208719441</v>
      </c>
      <c r="H33" s="37" t="s">
        <v>229</v>
      </c>
    </row>
    <row r="34" spans="1:8" ht="78.75">
      <c r="A34" s="14" t="s">
        <v>59</v>
      </c>
      <c r="B34" s="15" t="s">
        <v>27</v>
      </c>
      <c r="C34" s="16" t="s">
        <v>47</v>
      </c>
      <c r="D34" s="17">
        <f>'[2]ТС с ОП'!G464</f>
        <v>86.37828306355402</v>
      </c>
      <c r="E34" s="17">
        <f>'[2]ТС с ОП'!N464</f>
        <v>56.10196709683706</v>
      </c>
      <c r="F34" s="17">
        <f t="shared" si="0"/>
        <v>-30.276315966716965</v>
      </c>
      <c r="G34" s="33">
        <f t="shared" si="1"/>
        <v>-35.050842518414896</v>
      </c>
      <c r="H34" s="37" t="s">
        <v>220</v>
      </c>
    </row>
    <row r="35" spans="1:8" ht="131.25">
      <c r="A35" s="14" t="s">
        <v>60</v>
      </c>
      <c r="B35" s="15" t="s">
        <v>28</v>
      </c>
      <c r="C35" s="16" t="s">
        <v>47</v>
      </c>
      <c r="D35" s="17">
        <f>'[2]ТС с ОП'!G478</f>
        <v>72.35917132264986</v>
      </c>
      <c r="E35" s="17">
        <f>'[2]ТС с ОП'!N478</f>
        <v>467.1439473759661</v>
      </c>
      <c r="F35" s="17">
        <f t="shared" si="0"/>
        <v>394.78477605331625</v>
      </c>
      <c r="G35" s="33">
        <f t="shared" si="1"/>
        <v>545.590515807553</v>
      </c>
      <c r="H35" s="37" t="s">
        <v>217</v>
      </c>
    </row>
    <row r="36" spans="1:8" s="19" customFormat="1" ht="26.25">
      <c r="A36" s="5" t="s">
        <v>61</v>
      </c>
      <c r="B36" s="6" t="s">
        <v>78</v>
      </c>
      <c r="C36" s="7" t="s">
        <v>47</v>
      </c>
      <c r="D36" s="8">
        <f>'[2]ТС с ОП'!G511</f>
        <v>15346.336451437592</v>
      </c>
      <c r="E36" s="8">
        <f>'[2]ТС с ОП'!N511</f>
        <v>17645.776272166786</v>
      </c>
      <c r="F36" s="8">
        <f t="shared" si="0"/>
        <v>2299.4398207291943</v>
      </c>
      <c r="G36" s="34">
        <f t="shared" si="1"/>
        <v>14.983640088992004</v>
      </c>
      <c r="H36" s="38"/>
    </row>
    <row r="37" spans="1:8" s="1" customFormat="1" ht="26.25">
      <c r="A37" s="10" t="s">
        <v>5</v>
      </c>
      <c r="B37" s="11" t="s">
        <v>79</v>
      </c>
      <c r="C37" s="12" t="s">
        <v>47</v>
      </c>
      <c r="D37" s="13">
        <f>'[2]ТС с ОП'!G512</f>
        <v>7727.228794409136</v>
      </c>
      <c r="E37" s="13">
        <f>'[2]ТС с ОП'!N512</f>
        <v>10478.264557634853</v>
      </c>
      <c r="F37" s="13">
        <f t="shared" si="0"/>
        <v>2751.0357632257173</v>
      </c>
      <c r="G37" s="35">
        <f t="shared" si="1"/>
        <v>35.601841700561124</v>
      </c>
      <c r="H37" s="37"/>
    </row>
    <row r="38" spans="1:8" ht="52.5">
      <c r="A38" s="14" t="s">
        <v>62</v>
      </c>
      <c r="B38" s="15" t="s">
        <v>29</v>
      </c>
      <c r="C38" s="16" t="s">
        <v>47</v>
      </c>
      <c r="D38" s="17">
        <f>'[2]ТС с ОП'!G514</f>
        <v>1482.346854366617</v>
      </c>
      <c r="E38" s="17">
        <f>'[2]ТС с ОП'!N514</f>
        <v>1708.1337050604043</v>
      </c>
      <c r="F38" s="17">
        <f t="shared" si="0"/>
        <v>225.7868506937873</v>
      </c>
      <c r="G38" s="33">
        <f t="shared" si="1"/>
        <v>15.23171517035145</v>
      </c>
      <c r="H38" s="37" t="s">
        <v>195</v>
      </c>
    </row>
    <row r="39" spans="1:8" ht="26.25">
      <c r="A39" s="14" t="s">
        <v>63</v>
      </c>
      <c r="B39" s="15" t="s">
        <v>155</v>
      </c>
      <c r="C39" s="16" t="s">
        <v>47</v>
      </c>
      <c r="D39" s="17">
        <f>'[2]ТС с ОП'!G562</f>
        <v>146.752338582295</v>
      </c>
      <c r="E39" s="17">
        <f>'[2]ТС с ОП'!N562</f>
        <v>180.84844234550266</v>
      </c>
      <c r="F39" s="17">
        <f t="shared" si="0"/>
        <v>34.09610376320765</v>
      </c>
      <c r="G39" s="33">
        <f t="shared" si="1"/>
        <v>23.23377200840136</v>
      </c>
      <c r="H39" s="50" t="s">
        <v>191</v>
      </c>
    </row>
    <row r="40" spans="1:8" ht="26.25">
      <c r="A40" s="14" t="s">
        <v>159</v>
      </c>
      <c r="B40" s="18" t="s">
        <v>17</v>
      </c>
      <c r="C40" s="16" t="s">
        <v>47</v>
      </c>
      <c r="D40" s="17">
        <f>'[2]ТС с ОП'!G563</f>
        <v>60.03504760184798</v>
      </c>
      <c r="E40" s="17">
        <f>'[2]ТС с ОП'!N563</f>
        <v>86.70061199629093</v>
      </c>
      <c r="F40" s="17">
        <f t="shared" si="0"/>
        <v>26.665564394442953</v>
      </c>
      <c r="G40" s="33">
        <f t="shared" si="1"/>
        <v>44.4166623657714</v>
      </c>
      <c r="H40" s="51"/>
    </row>
    <row r="41" spans="1:8" ht="26.25">
      <c r="A41" s="14" t="s">
        <v>160</v>
      </c>
      <c r="B41" s="18" t="s">
        <v>156</v>
      </c>
      <c r="C41" s="16" t="s">
        <v>47</v>
      </c>
      <c r="D41" s="17">
        <f>'[2]ТС с ОП'!G571</f>
        <v>86.71729098044703</v>
      </c>
      <c r="E41" s="17">
        <f>'[2]ТС с ОП'!N571</f>
        <v>94.14783034921173</v>
      </c>
      <c r="F41" s="17">
        <f t="shared" si="0"/>
        <v>7.430539368764698</v>
      </c>
      <c r="G41" s="33">
        <f t="shared" si="1"/>
        <v>8.56869406868364</v>
      </c>
      <c r="H41" s="52"/>
    </row>
    <row r="42" spans="1:8" ht="52.5">
      <c r="A42" s="14" t="s">
        <v>64</v>
      </c>
      <c r="B42" s="15" t="s">
        <v>30</v>
      </c>
      <c r="C42" s="16" t="s">
        <v>47</v>
      </c>
      <c r="D42" s="17">
        <f>'[2]ТС с ОП'!G586</f>
        <v>5095.706055736212</v>
      </c>
      <c r="E42" s="17">
        <f>'[2]ТС с ОП'!N586</f>
        <v>6465.668167163775</v>
      </c>
      <c r="F42" s="17">
        <f t="shared" si="0"/>
        <v>1369.9621114275633</v>
      </c>
      <c r="G42" s="33">
        <f t="shared" si="1"/>
        <v>26.884637701686188</v>
      </c>
      <c r="H42" s="37" t="s">
        <v>205</v>
      </c>
    </row>
    <row r="43" spans="1:8" ht="52.5">
      <c r="A43" s="14" t="s">
        <v>65</v>
      </c>
      <c r="B43" s="15" t="s">
        <v>31</v>
      </c>
      <c r="C43" s="16" t="s">
        <v>47</v>
      </c>
      <c r="D43" s="17">
        <f>'[2]ТС с ОП'!G636</f>
        <v>402.57297461468215</v>
      </c>
      <c r="E43" s="17">
        <f>'[2]ТС с ОП'!N636</f>
        <v>519.9278494956811</v>
      </c>
      <c r="F43" s="17">
        <f t="shared" si="0"/>
        <v>117.35487488099898</v>
      </c>
      <c r="G43" s="33">
        <f t="shared" si="1"/>
        <v>29.15120544128024</v>
      </c>
      <c r="H43" s="37" t="s">
        <v>230</v>
      </c>
    </row>
    <row r="44" spans="1:8" ht="26.25">
      <c r="A44" s="14" t="s">
        <v>93</v>
      </c>
      <c r="B44" s="15" t="s">
        <v>9</v>
      </c>
      <c r="C44" s="16" t="s">
        <v>47</v>
      </c>
      <c r="D44" s="17">
        <f>'[2]ТС с ОП'!G697</f>
        <v>11.372460607490332</v>
      </c>
      <c r="E44" s="17">
        <f>'[2]ТС с ОП'!N697</f>
        <v>10.705013968162381</v>
      </c>
      <c r="F44" s="17">
        <f t="shared" si="0"/>
        <v>-0.6674466393279506</v>
      </c>
      <c r="G44" s="33">
        <f t="shared" si="1"/>
        <v>-5.868972972202201</v>
      </c>
      <c r="H44" s="37" t="s">
        <v>198</v>
      </c>
    </row>
    <row r="45" spans="1:8" ht="52.5">
      <c r="A45" s="14" t="s">
        <v>94</v>
      </c>
      <c r="B45" s="15" t="s">
        <v>32</v>
      </c>
      <c r="C45" s="16" t="s">
        <v>47</v>
      </c>
      <c r="D45" s="17">
        <f>'[2]ТС с ОП'!G703</f>
        <v>33.864326695248245</v>
      </c>
      <c r="E45" s="17">
        <f>'[2]ТС с ОП'!N703</f>
        <v>42.96932507100648</v>
      </c>
      <c r="F45" s="17">
        <f t="shared" si="0"/>
        <v>9.104998375758235</v>
      </c>
      <c r="G45" s="33">
        <f t="shared" si="1"/>
        <v>26.88669542346409</v>
      </c>
      <c r="H45" s="37" t="s">
        <v>231</v>
      </c>
    </row>
    <row r="46" spans="1:8" ht="52.5">
      <c r="A46" s="14" t="s">
        <v>95</v>
      </c>
      <c r="B46" s="15" t="s">
        <v>33</v>
      </c>
      <c r="C46" s="16" t="s">
        <v>47</v>
      </c>
      <c r="D46" s="17">
        <f>'[2]ТС с ОП'!G708</f>
        <v>79.45341876445926</v>
      </c>
      <c r="E46" s="17">
        <f>'[2]ТС с ОП'!N708</f>
        <v>16.040921554431076</v>
      </c>
      <c r="F46" s="17">
        <f t="shared" si="0"/>
        <v>-63.41249721002818</v>
      </c>
      <c r="G46" s="33">
        <f t="shared" si="1"/>
        <v>-79.81091084074733</v>
      </c>
      <c r="H46" s="37" t="s">
        <v>232</v>
      </c>
    </row>
    <row r="47" spans="1:8" ht="288.75">
      <c r="A47" s="14" t="s">
        <v>96</v>
      </c>
      <c r="B47" s="15" t="s">
        <v>34</v>
      </c>
      <c r="C47" s="16" t="s">
        <v>47</v>
      </c>
      <c r="D47" s="17">
        <f>'[2]ТС с ОП'!G729</f>
        <v>35.67734708296012</v>
      </c>
      <c r="E47" s="17">
        <f>'[2]ТС с ОП'!N729</f>
        <v>84.55548611320353</v>
      </c>
      <c r="F47" s="17">
        <f t="shared" si="0"/>
        <v>48.87813903024341</v>
      </c>
      <c r="G47" s="33">
        <f t="shared" si="1"/>
        <v>137.00048637749788</v>
      </c>
      <c r="H47" s="37" t="s">
        <v>211</v>
      </c>
    </row>
    <row r="48" spans="1:8" ht="236.25">
      <c r="A48" s="14" t="s">
        <v>97</v>
      </c>
      <c r="B48" s="15" t="s">
        <v>35</v>
      </c>
      <c r="C48" s="16" t="s">
        <v>47</v>
      </c>
      <c r="D48" s="17">
        <f>'[2]ТС с ОП'!G737</f>
        <v>1.951828377373379</v>
      </c>
      <c r="E48" s="17">
        <f>'[2]ТС с ОП'!N737</f>
        <v>7.0063344428060494</v>
      </c>
      <c r="F48" s="17">
        <f t="shared" si="0"/>
        <v>5.054506065432671</v>
      </c>
      <c r="G48" s="33">
        <f t="shared" si="1"/>
        <v>258.9626282734262</v>
      </c>
      <c r="H48" s="37" t="s">
        <v>229</v>
      </c>
    </row>
    <row r="49" spans="1:8" ht="26.25">
      <c r="A49" s="14" t="s">
        <v>98</v>
      </c>
      <c r="B49" s="15" t="s">
        <v>20</v>
      </c>
      <c r="C49" s="16" t="s">
        <v>47</v>
      </c>
      <c r="D49" s="17">
        <f>'[2]ТС с ОП'!G740</f>
        <v>29.008635237712923</v>
      </c>
      <c r="E49" s="17">
        <f>'[2]ТС с ОП'!N740</f>
        <v>26.28145015321513</v>
      </c>
      <c r="F49" s="17">
        <f t="shared" si="0"/>
        <v>-2.727185084497794</v>
      </c>
      <c r="G49" s="33">
        <f t="shared" si="1"/>
        <v>-9.401287106924258</v>
      </c>
      <c r="H49" s="37" t="s">
        <v>196</v>
      </c>
    </row>
    <row r="50" spans="1:8" ht="26.25">
      <c r="A50" s="14" t="s">
        <v>99</v>
      </c>
      <c r="B50" s="15" t="s">
        <v>36</v>
      </c>
      <c r="C50" s="16" t="s">
        <v>47</v>
      </c>
      <c r="D50" s="17">
        <f>'[2]ТС с ОП'!G743</f>
        <v>408.5225543440859</v>
      </c>
      <c r="E50" s="17">
        <f>'[2]ТС с ОП'!N743</f>
        <v>1416.1278622666625</v>
      </c>
      <c r="F50" s="17">
        <f t="shared" si="0"/>
        <v>1007.6053079225767</v>
      </c>
      <c r="G50" s="33">
        <f t="shared" si="1"/>
        <v>246.64618812549134</v>
      </c>
      <c r="H50" s="37"/>
    </row>
    <row r="51" spans="1:8" ht="78.75">
      <c r="A51" s="14" t="s">
        <v>100</v>
      </c>
      <c r="B51" s="15" t="s">
        <v>10</v>
      </c>
      <c r="C51" s="16" t="s">
        <v>47</v>
      </c>
      <c r="D51" s="17">
        <f>'[2]ТС с ОП'!G744</f>
        <v>1.737323114979487</v>
      </c>
      <c r="E51" s="17">
        <f>'[2]ТС с ОП'!N744</f>
        <v>3.820897804748846</v>
      </c>
      <c r="F51" s="17">
        <f t="shared" si="0"/>
        <v>2.0835746897693594</v>
      </c>
      <c r="G51" s="33">
        <f t="shared" si="1"/>
        <v>119.93017716764567</v>
      </c>
      <c r="H51" s="37" t="s">
        <v>233</v>
      </c>
    </row>
    <row r="52" spans="1:8" ht="210">
      <c r="A52" s="14" t="s">
        <v>101</v>
      </c>
      <c r="B52" s="15" t="s">
        <v>12</v>
      </c>
      <c r="C52" s="16" t="s">
        <v>47</v>
      </c>
      <c r="D52" s="17">
        <f>'[2]ТС с ОП'!G759</f>
        <v>118.20338542786544</v>
      </c>
      <c r="E52" s="17">
        <f>'[2]ТС с ОП'!N759</f>
        <v>697.0358714492718</v>
      </c>
      <c r="F52" s="17">
        <f t="shared" si="0"/>
        <v>578.8324860214063</v>
      </c>
      <c r="G52" s="33">
        <f t="shared" si="1"/>
        <v>489.6919694187976</v>
      </c>
      <c r="H52" s="37" t="s">
        <v>218</v>
      </c>
    </row>
    <row r="53" spans="1:8" ht="26.25">
      <c r="A53" s="14" t="s">
        <v>102</v>
      </c>
      <c r="B53" s="15" t="s">
        <v>37</v>
      </c>
      <c r="C53" s="16" t="s">
        <v>47</v>
      </c>
      <c r="D53" s="17">
        <f>'[2]ТС с ОП'!G776</f>
        <v>12.672757895802722</v>
      </c>
      <c r="E53" s="17">
        <f>'[2]ТС с ОП'!N776</f>
        <v>12.784899787752293</v>
      </c>
      <c r="F53" s="17">
        <f t="shared" si="0"/>
        <v>0.11214189194957136</v>
      </c>
      <c r="G53" s="33">
        <f t="shared" si="1"/>
        <v>0.8849051869499647</v>
      </c>
      <c r="H53" s="37" t="s">
        <v>221</v>
      </c>
    </row>
    <row r="54" spans="1:8" ht="52.5">
      <c r="A54" s="14" t="s">
        <v>103</v>
      </c>
      <c r="B54" s="15" t="s">
        <v>3</v>
      </c>
      <c r="C54" s="16" t="s">
        <v>47</v>
      </c>
      <c r="D54" s="17">
        <f>'[2]ТС с ОП'!G785</f>
        <v>0.15767912335623305</v>
      </c>
      <c r="E54" s="17">
        <f>'[2]ТС с ОП'!N785</f>
        <v>7.391562312201563</v>
      </c>
      <c r="F54" s="17">
        <f t="shared" si="0"/>
        <v>7.23388318884533</v>
      </c>
      <c r="G54" s="33">
        <f t="shared" si="1"/>
        <v>4587.724129149513</v>
      </c>
      <c r="H54" s="37" t="s">
        <v>222</v>
      </c>
    </row>
    <row r="55" spans="1:8" ht="52.5">
      <c r="A55" s="14" t="s">
        <v>104</v>
      </c>
      <c r="B55" s="15" t="s">
        <v>38</v>
      </c>
      <c r="C55" s="16" t="s">
        <v>47</v>
      </c>
      <c r="D55" s="17">
        <f>'[2]ТС с ОП'!G789</f>
        <v>20.75691460401098</v>
      </c>
      <c r="E55" s="17">
        <f>'[2]ТС с ОП'!N789</f>
        <v>6.291958867888261</v>
      </c>
      <c r="F55" s="17">
        <f t="shared" si="0"/>
        <v>-14.464955736122718</v>
      </c>
      <c r="G55" s="33">
        <f t="shared" si="1"/>
        <v>-69.68740784493843</v>
      </c>
      <c r="H55" s="37" t="s">
        <v>234</v>
      </c>
    </row>
    <row r="56" spans="1:8" ht="105">
      <c r="A56" s="14" t="s">
        <v>105</v>
      </c>
      <c r="B56" s="15" t="s">
        <v>39</v>
      </c>
      <c r="C56" s="16" t="s">
        <v>47</v>
      </c>
      <c r="D56" s="17">
        <f>'[2]ТС с ОП'!G793</f>
        <v>1.7135870870855392</v>
      </c>
      <c r="E56" s="17">
        <f>'[2]ТС с ОП'!N793</f>
        <v>15.300727523873979</v>
      </c>
      <c r="F56" s="17">
        <f t="shared" si="0"/>
        <v>13.58714043678844</v>
      </c>
      <c r="G56" s="33">
        <f t="shared" si="1"/>
        <v>792.9063272703218</v>
      </c>
      <c r="H56" s="37" t="s">
        <v>193</v>
      </c>
    </row>
    <row r="57" spans="1:8" ht="26.25">
      <c r="A57" s="14" t="s">
        <v>106</v>
      </c>
      <c r="B57" s="15" t="s">
        <v>11</v>
      </c>
      <c r="C57" s="16" t="s">
        <v>47</v>
      </c>
      <c r="D57" s="17">
        <f>'[2]ТС с ОП'!G798</f>
        <v>9.94116475928772</v>
      </c>
      <c r="E57" s="17">
        <f>'[2]ТС с ОП'!N798</f>
        <v>5.5130376711696</v>
      </c>
      <c r="F57" s="17">
        <f t="shared" si="0"/>
        <v>-4.42812708811812</v>
      </c>
      <c r="G57" s="33">
        <f t="shared" si="1"/>
        <v>-44.543342710229794</v>
      </c>
      <c r="H57" s="37" t="s">
        <v>200</v>
      </c>
    </row>
    <row r="58" spans="1:8" ht="78.75">
      <c r="A58" s="14" t="s">
        <v>107</v>
      </c>
      <c r="B58" s="15" t="s">
        <v>40</v>
      </c>
      <c r="C58" s="16" t="s">
        <v>47</v>
      </c>
      <c r="D58" s="17">
        <f>'[2]ТС с ОП'!G806</f>
        <v>197.11113633149</v>
      </c>
      <c r="E58" s="17">
        <f>'[2]ТС с ОП'!N806</f>
        <v>593.8966678789405</v>
      </c>
      <c r="F58" s="17">
        <f t="shared" si="0"/>
        <v>396.78553154745055</v>
      </c>
      <c r="G58" s="33">
        <f t="shared" si="1"/>
        <v>201.3004130219004</v>
      </c>
      <c r="H58" s="37" t="s">
        <v>203</v>
      </c>
    </row>
    <row r="59" spans="1:8" ht="26.25">
      <c r="A59" s="14" t="s">
        <v>108</v>
      </c>
      <c r="B59" s="15" t="s">
        <v>41</v>
      </c>
      <c r="C59" s="16" t="s">
        <v>47</v>
      </c>
      <c r="D59" s="17">
        <f>'[2]ТС с ОП'!G819</f>
        <v>31.335876123933865</v>
      </c>
      <c r="E59" s="17">
        <f>'[2]ТС с ОП'!N819</f>
        <v>32.46002646206746</v>
      </c>
      <c r="F59" s="17">
        <f t="shared" si="0"/>
        <v>1.124150338133596</v>
      </c>
      <c r="G59" s="33">
        <f t="shared" si="1"/>
        <v>3.5874227153808107</v>
      </c>
      <c r="H59" s="37" t="s">
        <v>199</v>
      </c>
    </row>
    <row r="60" spans="1:8" ht="105">
      <c r="A60" s="14" t="s">
        <v>109</v>
      </c>
      <c r="B60" s="15" t="s">
        <v>42</v>
      </c>
      <c r="C60" s="16" t="s">
        <v>47</v>
      </c>
      <c r="D60" s="17">
        <f>'[2]ТС с ОП'!G843</f>
        <v>14.892629876273926</v>
      </c>
      <c r="E60" s="17">
        <f>'[2]ТС с ОП'!N843</f>
        <v>41.632212508748225</v>
      </c>
      <c r="F60" s="17">
        <f t="shared" si="0"/>
        <v>26.7395826324743</v>
      </c>
      <c r="G60" s="33">
        <f t="shared" si="1"/>
        <v>179.54909814198936</v>
      </c>
      <c r="H60" s="37" t="s">
        <v>197</v>
      </c>
    </row>
    <row r="61" spans="1:8" s="1" customFormat="1" ht="262.5">
      <c r="A61" s="10" t="s">
        <v>6</v>
      </c>
      <c r="B61" s="11" t="s">
        <v>43</v>
      </c>
      <c r="C61" s="12" t="s">
        <v>47</v>
      </c>
      <c r="D61" s="13">
        <f>'[2]ТС с ОП'!G894</f>
        <v>7619.106657028456</v>
      </c>
      <c r="E61" s="13">
        <f>'[2]ТС с ОП'!N894</f>
        <v>7167.511714531934</v>
      </c>
      <c r="F61" s="13">
        <f t="shared" si="0"/>
        <v>-451.594942496522</v>
      </c>
      <c r="G61" s="35">
        <f t="shared" si="1"/>
        <v>-5.927137692447658</v>
      </c>
      <c r="H61" s="37" t="s">
        <v>204</v>
      </c>
    </row>
    <row r="62" spans="1:8" s="9" customFormat="1" ht="26.25">
      <c r="A62" s="5" t="s">
        <v>66</v>
      </c>
      <c r="B62" s="6" t="s">
        <v>80</v>
      </c>
      <c r="C62" s="7" t="s">
        <v>47</v>
      </c>
      <c r="D62" s="8">
        <f>'[2]ТС с ОП'!G910</f>
        <v>73817.1027185999</v>
      </c>
      <c r="E62" s="8">
        <f>'[2]ТС с ОП'!N910</f>
        <v>77948.46024784973</v>
      </c>
      <c r="F62" s="8">
        <f t="shared" si="0"/>
        <v>4131.357529249828</v>
      </c>
      <c r="G62" s="34">
        <f t="shared" si="1"/>
        <v>5.596748418857729</v>
      </c>
      <c r="H62" s="8"/>
    </row>
    <row r="63" spans="1:8" ht="26.25">
      <c r="A63" s="20" t="s">
        <v>67</v>
      </c>
      <c r="B63" s="21" t="s">
        <v>81</v>
      </c>
      <c r="C63" s="22" t="s">
        <v>47</v>
      </c>
      <c r="D63" s="17">
        <f>'[2]ТС с ОП'!G911</f>
        <v>50812.100414471395</v>
      </c>
      <c r="E63" s="17">
        <f>'[2]ТС с ОП'!N911</f>
        <v>44004.85290700024</v>
      </c>
      <c r="F63" s="17">
        <f t="shared" si="0"/>
        <v>-6807.247507471155</v>
      </c>
      <c r="G63" s="33">
        <f t="shared" si="1"/>
        <v>-13.39690241486737</v>
      </c>
      <c r="H63" s="17"/>
    </row>
    <row r="64" spans="1:8" ht="26.25">
      <c r="A64" s="20" t="s">
        <v>83</v>
      </c>
      <c r="B64" s="21" t="s">
        <v>206</v>
      </c>
      <c r="C64" s="22" t="s">
        <v>47</v>
      </c>
      <c r="D64" s="17">
        <v>445190.6092367961</v>
      </c>
      <c r="E64" s="17">
        <v>615948.61772603</v>
      </c>
      <c r="F64" s="17">
        <f>E64-D64</f>
        <v>170758.00848923385</v>
      </c>
      <c r="G64" s="33">
        <f t="shared" si="1"/>
        <v>38.356156878953385</v>
      </c>
      <c r="H64" s="39"/>
    </row>
    <row r="65" spans="1:8" ht="26.25">
      <c r="A65" s="27" t="s">
        <v>179</v>
      </c>
      <c r="B65" s="21" t="s">
        <v>7</v>
      </c>
      <c r="C65" s="22" t="s">
        <v>47</v>
      </c>
      <c r="D65" s="17">
        <f>'[2]ТС с ОП'!G913</f>
        <v>124629.20313307129</v>
      </c>
      <c r="E65" s="17">
        <f>'[2]ТС с ОП'!N913</f>
        <v>121953.31315484997</v>
      </c>
      <c r="F65" s="17">
        <f t="shared" si="0"/>
        <v>-2675.8899782213266</v>
      </c>
      <c r="G65" s="33">
        <f t="shared" si="1"/>
        <v>-2.1470810299285716</v>
      </c>
      <c r="H65" s="17"/>
    </row>
    <row r="66" spans="1:8" ht="52.5">
      <c r="A66" s="27" t="s">
        <v>68</v>
      </c>
      <c r="B66" s="21" t="s">
        <v>69</v>
      </c>
      <c r="C66" s="22" t="s">
        <v>111</v>
      </c>
      <c r="D66" s="17">
        <f>'[2]ТС с ОП'!G914</f>
        <v>44558.17</v>
      </c>
      <c r="E66" s="17">
        <f>'[2]ТС с ОП'!N914</f>
        <v>43599.662926</v>
      </c>
      <c r="F66" s="17">
        <f t="shared" si="0"/>
        <v>-958.507074000001</v>
      </c>
      <c r="G66" s="33">
        <f t="shared" si="1"/>
        <v>-2.1511365345569686</v>
      </c>
      <c r="H66" s="40" t="s">
        <v>208</v>
      </c>
    </row>
    <row r="67" spans="1:8" ht="26.25">
      <c r="A67" s="45" t="s">
        <v>70</v>
      </c>
      <c r="B67" s="21" t="s">
        <v>71</v>
      </c>
      <c r="C67" s="22" t="s">
        <v>0</v>
      </c>
      <c r="D67" s="42">
        <f>D68/(D68+'[2]ТС с ОП'!G916)</f>
        <v>0.0567477587842385</v>
      </c>
      <c r="E67" s="42">
        <f>E68/(E68+'[2]ТС с ОП'!N916)</f>
        <v>0.056572429938067784</v>
      </c>
      <c r="F67" s="43">
        <f t="shared" si="0"/>
        <v>-0.0001753288461707192</v>
      </c>
      <c r="G67" s="44">
        <f t="shared" si="1"/>
        <v>-0.3089617104304381</v>
      </c>
      <c r="H67" s="32"/>
    </row>
    <row r="68" spans="1:8" ht="26.25">
      <c r="A68" s="45"/>
      <c r="B68" s="21" t="s">
        <v>71</v>
      </c>
      <c r="C68" s="22" t="s">
        <v>111</v>
      </c>
      <c r="D68" s="17">
        <v>2680.7000000000003</v>
      </c>
      <c r="E68" s="17">
        <v>2767.86266800189</v>
      </c>
      <c r="F68" s="17">
        <f t="shared" si="0"/>
        <v>87.16266800188987</v>
      </c>
      <c r="G68" s="33">
        <f t="shared" si="1"/>
        <v>3.25148908874138</v>
      </c>
      <c r="H68" s="17"/>
    </row>
    <row r="69" spans="1:8" ht="26.25">
      <c r="A69" s="27" t="s">
        <v>207</v>
      </c>
      <c r="B69" s="21" t="s">
        <v>112</v>
      </c>
      <c r="C69" s="22" t="s">
        <v>113</v>
      </c>
      <c r="D69" s="23">
        <f>'[2]ТС с ОП'!G915</f>
        <v>2.7970000368747483</v>
      </c>
      <c r="E69" s="23">
        <f>'[2]ТС с ОП'!N915</f>
        <v>2.7971159630714704</v>
      </c>
      <c r="F69" s="23">
        <f t="shared" si="0"/>
        <v>0.0001159261967220715</v>
      </c>
      <c r="G69" s="33">
        <f t="shared" si="1"/>
        <v>0.004144661966165586</v>
      </c>
      <c r="H69" s="23"/>
    </row>
  </sheetData>
  <sheetProtection/>
  <mergeCells count="10">
    <mergeCell ref="A67:A68"/>
    <mergeCell ref="A6:A7"/>
    <mergeCell ref="B6:B7"/>
    <mergeCell ref="C6:C7"/>
    <mergeCell ref="G2:H2"/>
    <mergeCell ref="A4:H4"/>
    <mergeCell ref="F6:G6"/>
    <mergeCell ref="H6:H7"/>
    <mergeCell ref="H15:H17"/>
    <mergeCell ref="H39:H41"/>
  </mergeCells>
  <printOptions/>
  <pageMargins left="0.2362204724409449" right="0.2362204724409449" top="0.3937007874015748" bottom="0.5905511811023623" header="0.31496062992125984" footer="0.31496062992125984"/>
  <pageSetup fitToHeight="4" orientation="landscape" paperSize="9" scale="12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5"/>
  <sheetViews>
    <sheetView showZeros="0" view="pageBreakPreview" zoomScale="40" zoomScaleNormal="80" zoomScaleSheetLayoutView="40" zoomScalePageLayoutView="0" workbookViewId="0" topLeftCell="A1">
      <pane xSplit="3" ySplit="8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61" sqref="E61"/>
    </sheetView>
  </sheetViews>
  <sheetFormatPr defaultColWidth="9.00390625" defaultRowHeight="12.75"/>
  <cols>
    <col min="1" max="1" width="17.00390625" style="24" customWidth="1"/>
    <col min="2" max="2" width="110.125" style="25" customWidth="1"/>
    <col min="3" max="3" width="25.875" style="25" customWidth="1"/>
    <col min="4" max="5" width="41.875" style="26" customWidth="1"/>
    <col min="6" max="6" width="24.125" style="26" bestFit="1" customWidth="1"/>
    <col min="7" max="7" width="19.125" style="26" customWidth="1"/>
    <col min="8" max="8" width="200.875" style="26" customWidth="1"/>
    <col min="9" max="9" width="9.125" style="2" customWidth="1"/>
    <col min="10" max="16384" width="9.125" style="2" customWidth="1"/>
  </cols>
  <sheetData>
    <row r="1" spans="1:8" ht="26.25">
      <c r="A1" s="29"/>
      <c r="B1" s="29"/>
      <c r="C1" s="29"/>
      <c r="D1" s="29"/>
      <c r="E1" s="29"/>
      <c r="F1" s="29"/>
      <c r="H1" s="41" t="s">
        <v>183</v>
      </c>
    </row>
    <row r="2" spans="1:8" ht="26.25">
      <c r="A2" s="29"/>
      <c r="B2" s="29"/>
      <c r="C2" s="29"/>
      <c r="D2" s="29"/>
      <c r="E2" s="29"/>
      <c r="F2" s="29"/>
      <c r="G2" s="47" t="s">
        <v>184</v>
      </c>
      <c r="H2" s="47"/>
    </row>
    <row r="3" spans="1:8" ht="26.25">
      <c r="A3" s="29"/>
      <c r="B3" s="29"/>
      <c r="C3" s="29"/>
      <c r="D3" s="29"/>
      <c r="E3" s="29"/>
      <c r="F3" s="29"/>
      <c r="G3" s="29"/>
      <c r="H3" s="29"/>
    </row>
    <row r="4" spans="1:8" ht="54.75" customHeight="1">
      <c r="A4" s="48" t="s">
        <v>188</v>
      </c>
      <c r="B4" s="48"/>
      <c r="C4" s="48"/>
      <c r="D4" s="48"/>
      <c r="E4" s="48"/>
      <c r="F4" s="48"/>
      <c r="G4" s="48"/>
      <c r="H4" s="48"/>
    </row>
    <row r="5" spans="1:8" ht="26.25">
      <c r="A5" s="1"/>
      <c r="B5" s="1"/>
      <c r="C5" s="1"/>
      <c r="D5" s="1"/>
      <c r="E5" s="1"/>
      <c r="F5" s="1"/>
      <c r="G5" s="1"/>
      <c r="H5" s="1"/>
    </row>
    <row r="6" spans="1:8" s="3" customFormat="1" ht="102">
      <c r="A6" s="46" t="s">
        <v>44</v>
      </c>
      <c r="B6" s="46" t="s">
        <v>82</v>
      </c>
      <c r="C6" s="46" t="s">
        <v>45</v>
      </c>
      <c r="D6" s="30" t="s">
        <v>181</v>
      </c>
      <c r="E6" s="30" t="s">
        <v>182</v>
      </c>
      <c r="F6" s="46" t="s">
        <v>114</v>
      </c>
      <c r="G6" s="46"/>
      <c r="H6" s="46" t="s">
        <v>185</v>
      </c>
    </row>
    <row r="7" spans="1:8" s="4" customFormat="1" ht="26.25">
      <c r="A7" s="46"/>
      <c r="B7" s="46"/>
      <c r="C7" s="46"/>
      <c r="D7" s="30" t="s">
        <v>178</v>
      </c>
      <c r="E7" s="30" t="s">
        <v>190</v>
      </c>
      <c r="F7" s="31" t="s">
        <v>186</v>
      </c>
      <c r="G7" s="31" t="s">
        <v>0</v>
      </c>
      <c r="H7" s="46"/>
    </row>
    <row r="8" spans="1:8" s="9" customFormat="1" ht="51">
      <c r="A8" s="5" t="s">
        <v>46</v>
      </c>
      <c r="B8" s="6" t="s">
        <v>74</v>
      </c>
      <c r="C8" s="7" t="s">
        <v>47</v>
      </c>
      <c r="D8" s="8">
        <v>9321.414234484228</v>
      </c>
      <c r="E8" s="8">
        <v>13917.617675637259</v>
      </c>
      <c r="F8" s="8">
        <v>4596.203441153031</v>
      </c>
      <c r="G8" s="34">
        <v>49.30800547570934</v>
      </c>
      <c r="H8" s="8"/>
    </row>
    <row r="9" spans="1:8" s="1" customFormat="1" ht="26.25">
      <c r="A9" s="10" t="s">
        <v>73</v>
      </c>
      <c r="B9" s="11" t="s">
        <v>180</v>
      </c>
      <c r="C9" s="12" t="s">
        <v>47</v>
      </c>
      <c r="D9" s="13">
        <v>209.02433898756124</v>
      </c>
      <c r="E9" s="13">
        <v>262.7474670171996</v>
      </c>
      <c r="F9" s="13">
        <v>53.72312802963836</v>
      </c>
      <c r="G9" s="35">
        <v>25.701852851133935</v>
      </c>
      <c r="H9" s="37"/>
    </row>
    <row r="10" spans="1:8" ht="105">
      <c r="A10" s="14" t="s">
        <v>48</v>
      </c>
      <c r="B10" s="15" t="s">
        <v>72</v>
      </c>
      <c r="C10" s="16" t="s">
        <v>47</v>
      </c>
      <c r="D10" s="17">
        <v>75.82268943706225</v>
      </c>
      <c r="E10" s="17">
        <v>110.63500486313222</v>
      </c>
      <c r="F10" s="17">
        <v>34.81231542606997</v>
      </c>
      <c r="G10" s="33">
        <v>45.91279428958589</v>
      </c>
      <c r="H10" s="37" t="s">
        <v>219</v>
      </c>
    </row>
    <row r="11" spans="1:8" ht="52.5">
      <c r="A11" s="14" t="s">
        <v>49</v>
      </c>
      <c r="B11" s="15" t="s">
        <v>3</v>
      </c>
      <c r="C11" s="16" t="s">
        <v>47</v>
      </c>
      <c r="D11" s="17">
        <v>133.20164955049898</v>
      </c>
      <c r="E11" s="17">
        <v>152.1124621540674</v>
      </c>
      <c r="F11" s="17">
        <v>18.910812603568417</v>
      </c>
      <c r="G11" s="33">
        <v>14.197130941985066</v>
      </c>
      <c r="H11" s="37" t="s">
        <v>213</v>
      </c>
    </row>
    <row r="12" spans="1:8" s="1" customFormat="1" ht="26.25">
      <c r="A12" s="10" t="s">
        <v>154</v>
      </c>
      <c r="B12" s="11" t="s">
        <v>14</v>
      </c>
      <c r="C12" s="12" t="s">
        <v>47</v>
      </c>
      <c r="D12" s="13">
        <v>0</v>
      </c>
      <c r="E12" s="13">
        <v>165.75592275</v>
      </c>
      <c r="F12" s="13">
        <v>165.75592275</v>
      </c>
      <c r="G12" s="35"/>
      <c r="H12" s="37" t="s">
        <v>202</v>
      </c>
    </row>
    <row r="13" spans="1:8" s="1" customFormat="1" ht="26.25">
      <c r="A13" s="10" t="s">
        <v>2</v>
      </c>
      <c r="B13" s="11" t="s">
        <v>75</v>
      </c>
      <c r="C13" s="12" t="s">
        <v>47</v>
      </c>
      <c r="D13" s="13">
        <v>3107.4354553049666</v>
      </c>
      <c r="E13" s="13">
        <v>4004.594247478729</v>
      </c>
      <c r="F13" s="13">
        <v>897.1587921737623</v>
      </c>
      <c r="G13" s="35">
        <v>28.871357268005255</v>
      </c>
      <c r="H13" s="37"/>
    </row>
    <row r="14" spans="1:8" ht="78.75">
      <c r="A14" s="14" t="s">
        <v>84</v>
      </c>
      <c r="B14" s="15" t="s">
        <v>15</v>
      </c>
      <c r="C14" s="16" t="s">
        <v>47</v>
      </c>
      <c r="D14" s="17">
        <v>2837.2347436170094</v>
      </c>
      <c r="E14" s="17">
        <v>3677.873754345143</v>
      </c>
      <c r="F14" s="17">
        <v>840.6390107281336</v>
      </c>
      <c r="G14" s="33">
        <v>29.62881420437057</v>
      </c>
      <c r="H14" s="37" t="s">
        <v>223</v>
      </c>
    </row>
    <row r="15" spans="1:8" ht="26.25">
      <c r="A15" s="14" t="s">
        <v>85</v>
      </c>
      <c r="B15" s="15" t="s">
        <v>155</v>
      </c>
      <c r="C15" s="16" t="s">
        <v>47</v>
      </c>
      <c r="D15" s="17">
        <v>270.2007116879573</v>
      </c>
      <c r="E15" s="17">
        <v>326.72049313358576</v>
      </c>
      <c r="F15" s="17">
        <v>56.51978144562844</v>
      </c>
      <c r="G15" s="33">
        <v>20.91770265612793</v>
      </c>
      <c r="H15" s="50" t="s">
        <v>191</v>
      </c>
    </row>
    <row r="16" spans="1:8" ht="26.25">
      <c r="A16" s="14" t="s">
        <v>157</v>
      </c>
      <c r="B16" s="18" t="s">
        <v>17</v>
      </c>
      <c r="C16" s="16" t="s">
        <v>47</v>
      </c>
      <c r="D16" s="17">
        <v>104.22247918636238</v>
      </c>
      <c r="E16" s="17">
        <v>137.30999478481084</v>
      </c>
      <c r="F16" s="17">
        <v>33.08751559844846</v>
      </c>
      <c r="G16" s="33">
        <v>31.74700492326994</v>
      </c>
      <c r="H16" s="51"/>
    </row>
    <row r="17" spans="1:8" ht="26.25">
      <c r="A17" s="14" t="s">
        <v>158</v>
      </c>
      <c r="B17" s="18" t="s">
        <v>156</v>
      </c>
      <c r="C17" s="16" t="s">
        <v>47</v>
      </c>
      <c r="D17" s="17">
        <v>165.97823250159496</v>
      </c>
      <c r="E17" s="17">
        <v>189.41049834877492</v>
      </c>
      <c r="F17" s="17">
        <v>23.432265847179963</v>
      </c>
      <c r="G17" s="33">
        <v>14.11767404316393</v>
      </c>
      <c r="H17" s="52"/>
    </row>
    <row r="18" spans="1:8" s="1" customFormat="1" ht="26.25">
      <c r="A18" s="10" t="s">
        <v>50</v>
      </c>
      <c r="B18" s="11" t="s">
        <v>13</v>
      </c>
      <c r="C18" s="12" t="s">
        <v>47</v>
      </c>
      <c r="D18" s="13">
        <v>176.77838478600017</v>
      </c>
      <c r="E18" s="13">
        <v>251.13767532960532</v>
      </c>
      <c r="F18" s="13">
        <v>74.35929054360514</v>
      </c>
      <c r="G18" s="35">
        <v>42.06356486038783</v>
      </c>
      <c r="H18" s="37"/>
    </row>
    <row r="19" spans="1:8" ht="78.75">
      <c r="A19" s="14" t="s">
        <v>51</v>
      </c>
      <c r="B19" s="15" t="s">
        <v>86</v>
      </c>
      <c r="C19" s="16" t="s">
        <v>47</v>
      </c>
      <c r="D19" s="17">
        <v>176.77838478600017</v>
      </c>
      <c r="E19" s="17">
        <v>251.13767532960532</v>
      </c>
      <c r="F19" s="17">
        <v>74.35929054360514</v>
      </c>
      <c r="G19" s="33">
        <v>42.06356486038783</v>
      </c>
      <c r="H19" s="37" t="s">
        <v>194</v>
      </c>
    </row>
    <row r="20" spans="1:8" s="1" customFormat="1" ht="105">
      <c r="A20" s="10" t="s">
        <v>52</v>
      </c>
      <c r="B20" s="11" t="s">
        <v>16</v>
      </c>
      <c r="C20" s="12" t="s">
        <v>47</v>
      </c>
      <c r="D20" s="13">
        <v>3857.5689981889723</v>
      </c>
      <c r="E20" s="13">
        <v>6250.817353044361</v>
      </c>
      <c r="F20" s="13">
        <v>2393.2483548553887</v>
      </c>
      <c r="G20" s="35">
        <v>62.04032529240453</v>
      </c>
      <c r="H20" s="37" t="s">
        <v>224</v>
      </c>
    </row>
    <row r="21" spans="1:8" s="1" customFormat="1" ht="210">
      <c r="A21" s="10" t="s">
        <v>53</v>
      </c>
      <c r="B21" s="11" t="s">
        <v>153</v>
      </c>
      <c r="C21" s="12" t="s">
        <v>47</v>
      </c>
      <c r="D21" s="13">
        <v>0</v>
      </c>
      <c r="E21" s="13">
        <v>32.98527141038683</v>
      </c>
      <c r="F21" s="13">
        <v>32.98527141038683</v>
      </c>
      <c r="G21" s="35"/>
      <c r="H21" s="37" t="s">
        <v>226</v>
      </c>
    </row>
    <row r="22" spans="1:8" s="1" customFormat="1" ht="26.25">
      <c r="A22" s="10" t="s">
        <v>54</v>
      </c>
      <c r="B22" s="11" t="s">
        <v>76</v>
      </c>
      <c r="C22" s="12" t="s">
        <v>47</v>
      </c>
      <c r="D22" s="13">
        <v>1389.2287391538512</v>
      </c>
      <c r="E22" s="13">
        <v>1943.255020112152</v>
      </c>
      <c r="F22" s="13">
        <v>554.0262809583007</v>
      </c>
      <c r="G22" s="35">
        <v>39.880133871672285</v>
      </c>
      <c r="H22" s="37"/>
    </row>
    <row r="23" spans="1:8" ht="105">
      <c r="A23" s="14" t="s">
        <v>115</v>
      </c>
      <c r="B23" s="15" t="s">
        <v>18</v>
      </c>
      <c r="C23" s="16" t="s">
        <v>47</v>
      </c>
      <c r="D23" s="17">
        <v>116.57704501841484</v>
      </c>
      <c r="E23" s="17">
        <v>80.10052237227958</v>
      </c>
      <c r="F23" s="17">
        <v>-36.47652264613525</v>
      </c>
      <c r="G23" s="33">
        <v>-31.289627079133226</v>
      </c>
      <c r="H23" s="37" t="s">
        <v>212</v>
      </c>
    </row>
    <row r="24" spans="1:8" ht="183.75">
      <c r="A24" s="14" t="s">
        <v>116</v>
      </c>
      <c r="B24" s="15" t="s">
        <v>9</v>
      </c>
      <c r="C24" s="16" t="s">
        <v>47</v>
      </c>
      <c r="D24" s="17">
        <v>147.61990553493118</v>
      </c>
      <c r="E24" s="17">
        <v>170.29126349222355</v>
      </c>
      <c r="F24" s="17">
        <v>22.671357957292372</v>
      </c>
      <c r="G24" s="33">
        <v>15.357927425260186</v>
      </c>
      <c r="H24" s="37" t="s">
        <v>214</v>
      </c>
    </row>
    <row r="25" spans="1:8" ht="105">
      <c r="A25" s="14" t="s">
        <v>117</v>
      </c>
      <c r="B25" s="15" t="s">
        <v>177</v>
      </c>
      <c r="C25" s="16" t="s">
        <v>47</v>
      </c>
      <c r="D25" s="17">
        <v>4.914983378966331</v>
      </c>
      <c r="E25" s="17">
        <v>36.252029654444065</v>
      </c>
      <c r="F25" s="17">
        <v>31.337046275477736</v>
      </c>
      <c r="G25" s="33">
        <v>637.5819379081648</v>
      </c>
      <c r="H25" s="37" t="s">
        <v>227</v>
      </c>
    </row>
    <row r="26" spans="1:8" ht="52.5">
      <c r="A26" s="14" t="s">
        <v>118</v>
      </c>
      <c r="B26" s="15" t="s">
        <v>19</v>
      </c>
      <c r="C26" s="16" t="s">
        <v>47</v>
      </c>
      <c r="D26" s="17">
        <v>126.33224399743278</v>
      </c>
      <c r="E26" s="17">
        <v>162.95574924999974</v>
      </c>
      <c r="F26" s="17">
        <v>36.62350525256696</v>
      </c>
      <c r="G26" s="33">
        <v>28.989831965077087</v>
      </c>
      <c r="H26" s="37" t="s">
        <v>235</v>
      </c>
    </row>
    <row r="27" spans="1:8" ht="52.5">
      <c r="A27" s="14" t="s">
        <v>161</v>
      </c>
      <c r="B27" s="15" t="s">
        <v>20</v>
      </c>
      <c r="C27" s="16" t="s">
        <v>47</v>
      </c>
      <c r="D27" s="17">
        <v>300.3245256321671</v>
      </c>
      <c r="E27" s="17">
        <v>297.5073770975983</v>
      </c>
      <c r="F27" s="17">
        <v>-2.817148534568787</v>
      </c>
      <c r="G27" s="33">
        <v>-0.9380347904117627</v>
      </c>
      <c r="H27" s="37" t="s">
        <v>215</v>
      </c>
    </row>
    <row r="28" spans="1:8" ht="52.5">
      <c r="A28" s="14" t="s">
        <v>162</v>
      </c>
      <c r="B28" s="15" t="s">
        <v>21</v>
      </c>
      <c r="C28" s="16" t="s">
        <v>47</v>
      </c>
      <c r="D28" s="17">
        <v>5.170473585075773</v>
      </c>
      <c r="E28" s="17">
        <v>5.818510928415927</v>
      </c>
      <c r="F28" s="17">
        <v>0.6480373433401541</v>
      </c>
      <c r="G28" s="33">
        <v>12.53342334463656</v>
      </c>
      <c r="H28" s="37" t="s">
        <v>192</v>
      </c>
    </row>
    <row r="29" spans="1:8" ht="157.5">
      <c r="A29" s="14" t="s">
        <v>163</v>
      </c>
      <c r="B29" s="15" t="s">
        <v>22</v>
      </c>
      <c r="C29" s="16" t="s">
        <v>47</v>
      </c>
      <c r="D29" s="17">
        <v>688.2895620068632</v>
      </c>
      <c r="E29" s="17">
        <v>1190.3295673171908</v>
      </c>
      <c r="F29" s="17">
        <v>502.0400053103276</v>
      </c>
      <c r="G29" s="33">
        <v>72.94023228341817</v>
      </c>
      <c r="H29" s="37" t="s">
        <v>228</v>
      </c>
    </row>
    <row r="30" spans="1:8" s="1" customFormat="1" ht="26.25">
      <c r="A30" s="10" t="s">
        <v>55</v>
      </c>
      <c r="B30" s="11" t="s">
        <v>77</v>
      </c>
      <c r="C30" s="12" t="s">
        <v>47</v>
      </c>
      <c r="D30" s="13">
        <v>581.3783180628766</v>
      </c>
      <c r="E30" s="13">
        <v>1006.3247184948242</v>
      </c>
      <c r="F30" s="13">
        <v>424.9464004319476</v>
      </c>
      <c r="G30" s="35">
        <v>73.09292198027742</v>
      </c>
      <c r="H30" s="37"/>
    </row>
    <row r="31" spans="1:8" ht="52.5">
      <c r="A31" s="14" t="s">
        <v>87</v>
      </c>
      <c r="B31" s="15" t="s">
        <v>25</v>
      </c>
      <c r="C31" s="16" t="s">
        <v>47</v>
      </c>
      <c r="D31" s="17">
        <v>357.8764215047522</v>
      </c>
      <c r="E31" s="17">
        <v>388.53340663357903</v>
      </c>
      <c r="F31" s="17">
        <v>30.65698512882682</v>
      </c>
      <c r="G31" s="33">
        <v>8.566360700692229</v>
      </c>
      <c r="H31" s="37" t="s">
        <v>216</v>
      </c>
    </row>
    <row r="32" spans="1:8" ht="210">
      <c r="A32" s="14" t="s">
        <v>88</v>
      </c>
      <c r="B32" s="15" t="s">
        <v>26</v>
      </c>
      <c r="C32" s="16" t="s">
        <v>47</v>
      </c>
      <c r="D32" s="17">
        <v>128.19486622082954</v>
      </c>
      <c r="E32" s="17">
        <v>305.781146937365</v>
      </c>
      <c r="F32" s="17">
        <v>177.58628071653547</v>
      </c>
      <c r="G32" s="33">
        <v>138.52838725274995</v>
      </c>
      <c r="H32" s="37" t="s">
        <v>229</v>
      </c>
    </row>
    <row r="33" spans="1:8" ht="52.5">
      <c r="A33" s="14" t="s">
        <v>89</v>
      </c>
      <c r="B33" s="15" t="s">
        <v>27</v>
      </c>
      <c r="C33" s="16" t="s">
        <v>47</v>
      </c>
      <c r="D33" s="17">
        <v>56.78047633506845</v>
      </c>
      <c r="E33" s="17">
        <v>35.90294044041888</v>
      </c>
      <c r="F33" s="17">
        <v>-20.87753589464957</v>
      </c>
      <c r="G33" s="33">
        <v>-36.76886359925674</v>
      </c>
      <c r="H33" s="37" t="s">
        <v>220</v>
      </c>
    </row>
    <row r="34" spans="1:8" ht="131.25">
      <c r="A34" s="14" t="s">
        <v>90</v>
      </c>
      <c r="B34" s="15" t="s">
        <v>28</v>
      </c>
      <c r="C34" s="16" t="s">
        <v>47</v>
      </c>
      <c r="D34" s="17">
        <v>38.526554002226334</v>
      </c>
      <c r="E34" s="17">
        <v>276.1072244834612</v>
      </c>
      <c r="F34" s="17">
        <v>237.58067048123488</v>
      </c>
      <c r="G34" s="33">
        <v>616.6673263004674</v>
      </c>
      <c r="H34" s="37" t="s">
        <v>217</v>
      </c>
    </row>
    <row r="35" spans="1:8" s="19" customFormat="1" ht="26.25">
      <c r="A35" s="5" t="s">
        <v>61</v>
      </c>
      <c r="B35" s="6" t="s">
        <v>78</v>
      </c>
      <c r="C35" s="7" t="s">
        <v>47</v>
      </c>
      <c r="D35" s="8">
        <v>6204.8809417273515</v>
      </c>
      <c r="E35" s="8">
        <v>7399.169615417104</v>
      </c>
      <c r="F35" s="8">
        <v>1194.2886736897526</v>
      </c>
      <c r="G35" s="34">
        <v>19.247567921219115</v>
      </c>
      <c r="H35" s="38"/>
    </row>
    <row r="36" spans="1:8" s="1" customFormat="1" ht="26.25">
      <c r="A36" s="10" t="s">
        <v>56</v>
      </c>
      <c r="B36" s="11" t="s">
        <v>79</v>
      </c>
      <c r="C36" s="12" t="s">
        <v>47</v>
      </c>
      <c r="D36" s="13">
        <v>3499.2108853993914</v>
      </c>
      <c r="E36" s="13">
        <v>4853.868348831028</v>
      </c>
      <c r="F36" s="13">
        <v>1354.6574634316366</v>
      </c>
      <c r="G36" s="35">
        <v>38.71322729030146</v>
      </c>
      <c r="H36" s="37"/>
    </row>
    <row r="37" spans="1:8" ht="52.5">
      <c r="A37" s="14" t="s">
        <v>57</v>
      </c>
      <c r="B37" s="15" t="s">
        <v>29</v>
      </c>
      <c r="C37" s="16" t="s">
        <v>47</v>
      </c>
      <c r="D37" s="17">
        <v>974.4157616886042</v>
      </c>
      <c r="E37" s="17">
        <v>1117.8543393793248</v>
      </c>
      <c r="F37" s="17">
        <v>143.43857769072054</v>
      </c>
      <c r="G37" s="33">
        <v>14.72046977587371</v>
      </c>
      <c r="H37" s="37" t="s">
        <v>195</v>
      </c>
    </row>
    <row r="38" spans="1:8" ht="26.25">
      <c r="A38" s="14" t="s">
        <v>58</v>
      </c>
      <c r="B38" s="15" t="s">
        <v>155</v>
      </c>
      <c r="C38" s="16" t="s">
        <v>47</v>
      </c>
      <c r="D38" s="17">
        <v>96.46716040717179</v>
      </c>
      <c r="E38" s="17">
        <v>117.32221476373645</v>
      </c>
      <c r="F38" s="17">
        <v>20.855054356564665</v>
      </c>
      <c r="G38" s="33">
        <v>21.618812317620794</v>
      </c>
      <c r="H38" s="50" t="s">
        <v>191</v>
      </c>
    </row>
    <row r="39" spans="1:8" ht="26.25">
      <c r="A39" s="14" t="s">
        <v>171</v>
      </c>
      <c r="B39" s="18" t="s">
        <v>17</v>
      </c>
      <c r="C39" s="16" t="s">
        <v>47</v>
      </c>
      <c r="D39" s="17">
        <v>39.46383834838847</v>
      </c>
      <c r="E39" s="17">
        <v>57.07149414661609</v>
      </c>
      <c r="F39" s="17">
        <v>17.60765579822762</v>
      </c>
      <c r="G39" s="33">
        <v>44.617190154658715</v>
      </c>
      <c r="H39" s="51"/>
    </row>
    <row r="40" spans="1:8" ht="26.25">
      <c r="A40" s="14" t="s">
        <v>172</v>
      </c>
      <c r="B40" s="18" t="s">
        <v>156</v>
      </c>
      <c r="C40" s="16" t="s">
        <v>47</v>
      </c>
      <c r="D40" s="17">
        <v>57.00332205878332</v>
      </c>
      <c r="E40" s="17">
        <v>60.250720617120365</v>
      </c>
      <c r="F40" s="17">
        <v>3.2473985583370464</v>
      </c>
      <c r="G40" s="33">
        <v>5.69685843044067</v>
      </c>
      <c r="H40" s="52"/>
    </row>
    <row r="41" spans="1:8" ht="26.25">
      <c r="A41" s="14" t="s">
        <v>59</v>
      </c>
      <c r="B41" s="15" t="s">
        <v>30</v>
      </c>
      <c r="C41" s="16" t="s">
        <v>47</v>
      </c>
      <c r="D41" s="17">
        <v>1831.1700377799145</v>
      </c>
      <c r="E41" s="17">
        <v>2327.5609769187085</v>
      </c>
      <c r="F41" s="17">
        <v>496.390939138794</v>
      </c>
      <c r="G41" s="33">
        <v>27.107856119173476</v>
      </c>
      <c r="H41" s="37" t="s">
        <v>205</v>
      </c>
    </row>
    <row r="42" spans="1:8" ht="52.5">
      <c r="A42" s="14" t="s">
        <v>60</v>
      </c>
      <c r="B42" s="15" t="s">
        <v>31</v>
      </c>
      <c r="C42" s="16" t="s">
        <v>47</v>
      </c>
      <c r="D42" s="17">
        <v>212.51978556906653</v>
      </c>
      <c r="E42" s="17">
        <v>274.47186486367343</v>
      </c>
      <c r="F42" s="17">
        <v>61.952079294606904</v>
      </c>
      <c r="G42" s="33">
        <v>29.15120544128027</v>
      </c>
      <c r="H42" s="37" t="s">
        <v>230</v>
      </c>
    </row>
    <row r="43" spans="1:8" ht="26.25">
      <c r="A43" s="14" t="s">
        <v>164</v>
      </c>
      <c r="B43" s="15" t="s">
        <v>9</v>
      </c>
      <c r="C43" s="16" t="s">
        <v>47</v>
      </c>
      <c r="D43" s="17">
        <v>7.475649057761375</v>
      </c>
      <c r="E43" s="17">
        <v>6.850766538174642</v>
      </c>
      <c r="F43" s="17">
        <v>-0.6248825195867331</v>
      </c>
      <c r="G43" s="33">
        <v>-8.35890656126999</v>
      </c>
      <c r="H43" s="37" t="s">
        <v>198</v>
      </c>
    </row>
    <row r="44" spans="1:8" ht="52.5">
      <c r="A44" s="14" t="s">
        <v>165</v>
      </c>
      <c r="B44" s="15" t="s">
        <v>32</v>
      </c>
      <c r="C44" s="16" t="s">
        <v>47</v>
      </c>
      <c r="D44" s="17">
        <v>17.877105274151454</v>
      </c>
      <c r="E44" s="17">
        <v>22.68366811974459</v>
      </c>
      <c r="F44" s="17">
        <v>4.806562845593135</v>
      </c>
      <c r="G44" s="33">
        <v>26.88669542346409</v>
      </c>
      <c r="H44" s="37" t="s">
        <v>231</v>
      </c>
    </row>
    <row r="45" spans="1:8" ht="52.5">
      <c r="A45" s="14" t="s">
        <v>166</v>
      </c>
      <c r="B45" s="15" t="s">
        <v>33</v>
      </c>
      <c r="C45" s="16" t="s">
        <v>47</v>
      </c>
      <c r="D45" s="17">
        <v>52.22843987968985</v>
      </c>
      <c r="E45" s="17">
        <v>10.265526878658052</v>
      </c>
      <c r="F45" s="17">
        <v>-41.9629130010318</v>
      </c>
      <c r="G45" s="33">
        <v>-80.34494826515004</v>
      </c>
      <c r="H45" s="37" t="s">
        <v>232</v>
      </c>
    </row>
    <row r="46" spans="1:8" ht="262.5">
      <c r="A46" s="14" t="s">
        <v>167</v>
      </c>
      <c r="B46" s="15" t="s">
        <v>34</v>
      </c>
      <c r="C46" s="16" t="s">
        <v>47</v>
      </c>
      <c r="D46" s="17">
        <v>23.452385135411262</v>
      </c>
      <c r="E46" s="17">
        <v>54.11201672470705</v>
      </c>
      <c r="F46" s="17">
        <v>30.659631589295785</v>
      </c>
      <c r="G46" s="33">
        <v>130.7314007179685</v>
      </c>
      <c r="H46" s="37" t="s">
        <v>211</v>
      </c>
    </row>
    <row r="47" spans="1:8" ht="210">
      <c r="A47" s="14" t="s">
        <v>168</v>
      </c>
      <c r="B47" s="15" t="s">
        <v>35</v>
      </c>
      <c r="C47" s="16" t="s">
        <v>47</v>
      </c>
      <c r="D47" s="17">
        <v>1.2830278753054474</v>
      </c>
      <c r="E47" s="17">
        <v>4.483764495664232</v>
      </c>
      <c r="F47" s="17">
        <v>3.200736620358785</v>
      </c>
      <c r="G47" s="33">
        <v>249.46742638750487</v>
      </c>
      <c r="H47" s="37" t="s">
        <v>229</v>
      </c>
    </row>
    <row r="48" spans="1:8" ht="26.25">
      <c r="A48" s="14" t="s">
        <v>169</v>
      </c>
      <c r="B48" s="15" t="s">
        <v>20</v>
      </c>
      <c r="C48" s="16" t="s">
        <v>47</v>
      </c>
      <c r="D48" s="17">
        <v>15.313767513258151</v>
      </c>
      <c r="E48" s="17">
        <v>13.874076262449856</v>
      </c>
      <c r="F48" s="17">
        <v>-1.4396912508082949</v>
      </c>
      <c r="G48" s="33">
        <v>-9.401287106924258</v>
      </c>
      <c r="H48" s="37" t="s">
        <v>196</v>
      </c>
    </row>
    <row r="49" spans="1:8" ht="26.25">
      <c r="A49" s="14" t="s">
        <v>170</v>
      </c>
      <c r="B49" s="15" t="s">
        <v>36</v>
      </c>
      <c r="C49" s="16" t="s">
        <v>47</v>
      </c>
      <c r="D49" s="17">
        <v>267.00776521905726</v>
      </c>
      <c r="E49" s="17">
        <v>904.389133886186</v>
      </c>
      <c r="F49" s="17">
        <v>637.3813686671288</v>
      </c>
      <c r="G49" s="33">
        <v>238.71267120048412</v>
      </c>
      <c r="H49" s="37"/>
    </row>
    <row r="50" spans="1:8" ht="52.5">
      <c r="A50" s="14" t="s">
        <v>119</v>
      </c>
      <c r="B50" s="15" t="s">
        <v>10</v>
      </c>
      <c r="C50" s="16" t="s">
        <v>47</v>
      </c>
      <c r="D50" s="17">
        <v>0.9171393986717897</v>
      </c>
      <c r="E50" s="17">
        <v>2.0170663043731474</v>
      </c>
      <c r="F50" s="17">
        <v>1.0999269057013576</v>
      </c>
      <c r="G50" s="33">
        <v>119.93017716764567</v>
      </c>
      <c r="H50" s="37" t="s">
        <v>233</v>
      </c>
    </row>
    <row r="51" spans="1:8" ht="183.75">
      <c r="A51" s="14" t="s">
        <v>120</v>
      </c>
      <c r="B51" s="15" t="s">
        <v>12</v>
      </c>
      <c r="C51" s="16" t="s">
        <v>47</v>
      </c>
      <c r="D51" s="17">
        <v>77.70060125035947</v>
      </c>
      <c r="E51" s="17">
        <v>446.07415162969534</v>
      </c>
      <c r="F51" s="17">
        <v>368.3735503793359</v>
      </c>
      <c r="G51" s="33">
        <v>474.0935648520888</v>
      </c>
      <c r="H51" s="37" t="s">
        <v>218</v>
      </c>
    </row>
    <row r="52" spans="1:8" ht="26.25">
      <c r="A52" s="14" t="s">
        <v>121</v>
      </c>
      <c r="B52" s="15" t="s">
        <v>37</v>
      </c>
      <c r="C52" s="16" t="s">
        <v>47</v>
      </c>
      <c r="D52" s="17">
        <v>8.330395144266161</v>
      </c>
      <c r="E52" s="17">
        <v>8.181807508176894</v>
      </c>
      <c r="F52" s="17">
        <v>-0.1485876360892675</v>
      </c>
      <c r="G52" s="33">
        <v>-1.7836805279464016</v>
      </c>
      <c r="H52" s="37" t="s">
        <v>221</v>
      </c>
    </row>
    <row r="53" spans="1:8" ht="52.5">
      <c r="A53" s="14" t="s">
        <v>122</v>
      </c>
      <c r="B53" s="15" t="s">
        <v>3</v>
      </c>
      <c r="C53" s="16" t="s">
        <v>47</v>
      </c>
      <c r="D53" s="17">
        <v>0.08323940154318274</v>
      </c>
      <c r="E53" s="17">
        <v>3.9020335110994293</v>
      </c>
      <c r="F53" s="17">
        <v>3.8187941095562468</v>
      </c>
      <c r="G53" s="33">
        <v>4587.724129149513</v>
      </c>
      <c r="H53" s="37" t="s">
        <v>222</v>
      </c>
    </row>
    <row r="54" spans="1:8" ht="52.5">
      <c r="A54" s="14" t="s">
        <v>123</v>
      </c>
      <c r="B54" s="15" t="s">
        <v>38</v>
      </c>
      <c r="C54" s="16" t="s">
        <v>47</v>
      </c>
      <c r="D54" s="17">
        <v>13.644488599002601</v>
      </c>
      <c r="E54" s="17">
        <v>4.026593650405059</v>
      </c>
      <c r="F54" s="17">
        <v>-9.617894948597542</v>
      </c>
      <c r="G54" s="33">
        <v>-70.48922998331062</v>
      </c>
      <c r="H54" s="37" t="s">
        <v>234</v>
      </c>
    </row>
    <row r="55" spans="1:8" ht="78.75">
      <c r="A55" s="14" t="s">
        <v>124</v>
      </c>
      <c r="B55" s="15" t="s">
        <v>39</v>
      </c>
      <c r="C55" s="16" t="s">
        <v>47</v>
      </c>
      <c r="D55" s="17">
        <v>1.1264207575734146</v>
      </c>
      <c r="E55" s="17">
        <v>9.791833288777786</v>
      </c>
      <c r="F55" s="17">
        <v>8.665412531204371</v>
      </c>
      <c r="G55" s="33">
        <v>769.2873620219665</v>
      </c>
      <c r="H55" s="37" t="s">
        <v>193</v>
      </c>
    </row>
    <row r="56" spans="1:8" ht="26.25">
      <c r="A56" s="14" t="s">
        <v>125</v>
      </c>
      <c r="B56" s="15" t="s">
        <v>11</v>
      </c>
      <c r="C56" s="16" t="s">
        <v>47</v>
      </c>
      <c r="D56" s="17">
        <v>5.247978220526917</v>
      </c>
      <c r="E56" s="17">
        <v>2.9103532963993923</v>
      </c>
      <c r="F56" s="17">
        <v>-2.337624924127525</v>
      </c>
      <c r="G56" s="33">
        <v>-44.543342710229815</v>
      </c>
      <c r="H56" s="37" t="s">
        <v>200</v>
      </c>
    </row>
    <row r="57" spans="1:8" ht="78.75">
      <c r="A57" s="14" t="s">
        <v>126</v>
      </c>
      <c r="B57" s="15" t="s">
        <v>40</v>
      </c>
      <c r="C57" s="16" t="s">
        <v>47</v>
      </c>
      <c r="D57" s="17">
        <v>129.570348181312</v>
      </c>
      <c r="E57" s="17">
        <v>380.06932373362304</v>
      </c>
      <c r="F57" s="17">
        <v>250.49897555231104</v>
      </c>
      <c r="G57" s="33">
        <v>193.33047959536208</v>
      </c>
      <c r="H57" s="37" t="s">
        <v>203</v>
      </c>
    </row>
    <row r="58" spans="1:8" ht="26.25">
      <c r="A58" s="14" t="s">
        <v>127</v>
      </c>
      <c r="B58" s="15" t="s">
        <v>41</v>
      </c>
      <c r="C58" s="16" t="s">
        <v>47</v>
      </c>
      <c r="D58" s="17">
        <v>20.598533677551146</v>
      </c>
      <c r="E58" s="17">
        <v>20.77307547434879</v>
      </c>
      <c r="F58" s="17">
        <v>0.17454179679764437</v>
      </c>
      <c r="G58" s="33">
        <v>0.8473505907260943</v>
      </c>
      <c r="H58" s="37" t="s">
        <v>199</v>
      </c>
    </row>
    <row r="59" spans="1:8" ht="105">
      <c r="A59" s="14" t="s">
        <v>128</v>
      </c>
      <c r="B59" s="15" t="s">
        <v>42</v>
      </c>
      <c r="C59" s="16" t="s">
        <v>47</v>
      </c>
      <c r="D59" s="17">
        <v>9.789620588250584</v>
      </c>
      <c r="E59" s="17">
        <v>26.642895489287024</v>
      </c>
      <c r="F59" s="17">
        <v>16.853274901036443</v>
      </c>
      <c r="G59" s="33">
        <v>172.1545257970834</v>
      </c>
      <c r="H59" s="37" t="s">
        <v>197</v>
      </c>
    </row>
    <row r="60" spans="1:8" s="1" customFormat="1" ht="236.25">
      <c r="A60" s="10" t="s">
        <v>5</v>
      </c>
      <c r="B60" s="11" t="s">
        <v>43</v>
      </c>
      <c r="C60" s="12" t="s">
        <v>47</v>
      </c>
      <c r="D60" s="13">
        <v>2705.6700563279596</v>
      </c>
      <c r="E60" s="13">
        <v>2545.301266586076</v>
      </c>
      <c r="F60" s="13">
        <v>-160.36878974188357</v>
      </c>
      <c r="G60" s="35">
        <v>-5.927137692447644</v>
      </c>
      <c r="H60" s="37" t="s">
        <v>204</v>
      </c>
    </row>
    <row r="61" spans="1:8" s="9" customFormat="1" ht="26.25">
      <c r="A61" s="5" t="s">
        <v>66</v>
      </c>
      <c r="B61" s="6" t="s">
        <v>80</v>
      </c>
      <c r="C61" s="7" t="s">
        <v>47</v>
      </c>
      <c r="D61" s="8">
        <v>15526.295176211579</v>
      </c>
      <c r="E61" s="8">
        <v>21316.787291054363</v>
      </c>
      <c r="F61" s="8">
        <v>5790.492114842784</v>
      </c>
      <c r="G61" s="34">
        <v>37.29474449071802</v>
      </c>
      <c r="H61" s="8"/>
    </row>
    <row r="62" spans="1:8" ht="26.25">
      <c r="A62" s="20" t="s">
        <v>67</v>
      </c>
      <c r="B62" s="21" t="s">
        <v>81</v>
      </c>
      <c r="C62" s="22" t="s">
        <v>47</v>
      </c>
      <c r="D62" s="17">
        <v>12769.734721386796</v>
      </c>
      <c r="E62" s="17">
        <v>8974.649737185675</v>
      </c>
      <c r="F62" s="17">
        <v>-3795.084984201121</v>
      </c>
      <c r="G62" s="33">
        <v>-29.719372148311734</v>
      </c>
      <c r="H62" s="17"/>
    </row>
    <row r="63" spans="1:8" ht="26.25">
      <c r="A63" s="20" t="s">
        <v>83</v>
      </c>
      <c r="B63" s="21" t="s">
        <v>7</v>
      </c>
      <c r="C63" s="22" t="s">
        <v>47</v>
      </c>
      <c r="D63" s="17">
        <v>28296.029897598375</v>
      </c>
      <c r="E63" s="17">
        <v>30291.437028240038</v>
      </c>
      <c r="F63" s="17">
        <v>1995.4071306416627</v>
      </c>
      <c r="G63" s="33">
        <v>7.051897873528262</v>
      </c>
      <c r="H63" s="17"/>
    </row>
    <row r="64" spans="1:8" ht="26.25">
      <c r="A64" s="20" t="s">
        <v>179</v>
      </c>
      <c r="B64" s="21" t="s">
        <v>69</v>
      </c>
      <c r="C64" s="22" t="s">
        <v>111</v>
      </c>
      <c r="D64" s="17">
        <v>92470.39</v>
      </c>
      <c r="E64" s="17">
        <v>98991.624113</v>
      </c>
      <c r="F64" s="17">
        <v>6521.234112999999</v>
      </c>
      <c r="G64" s="33">
        <v>7.05224030416656</v>
      </c>
      <c r="H64" s="2" t="s">
        <v>209</v>
      </c>
    </row>
    <row r="65" spans="1:8" ht="26.25">
      <c r="A65" s="20" t="s">
        <v>68</v>
      </c>
      <c r="B65" s="21" t="s">
        <v>112</v>
      </c>
      <c r="C65" s="22" t="s">
        <v>113</v>
      </c>
      <c r="D65" s="23">
        <v>0.30600097931455006</v>
      </c>
      <c r="E65" s="23">
        <v>0.3060000005016792</v>
      </c>
      <c r="F65" s="23">
        <v>-9.788128708665411E-07</v>
      </c>
      <c r="G65" s="33">
        <v>-0.000319872463492743</v>
      </c>
      <c r="H65" s="23"/>
    </row>
  </sheetData>
  <sheetProtection/>
  <mergeCells count="9">
    <mergeCell ref="H15:H17"/>
    <mergeCell ref="H38:H40"/>
    <mergeCell ref="H6:H7"/>
    <mergeCell ref="G2:H2"/>
    <mergeCell ref="A6:A7"/>
    <mergeCell ref="B6:B7"/>
    <mergeCell ref="C6:C7"/>
    <mergeCell ref="F6:G6"/>
    <mergeCell ref="A4:H4"/>
  </mergeCells>
  <printOptions/>
  <pageMargins left="0.2362204724409449" right="0.2362204724409449" top="0.3937007874015748" bottom="0.5905511811023623" header="0.31496062992125984" footer="0.31496062992125984"/>
  <pageSetup fitToHeight="4" fitToWidth="1" orientation="landscape" paperSize="9" scale="3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4"/>
  <sheetViews>
    <sheetView showZeros="0" tabSelected="1" view="pageBreakPreview" zoomScale="40" zoomScaleNormal="80" zoomScaleSheetLayoutView="40" zoomScalePageLayoutView="0" workbookViewId="0" topLeftCell="A1">
      <pane xSplit="3" ySplit="8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8" sqref="F8"/>
    </sheetView>
  </sheetViews>
  <sheetFormatPr defaultColWidth="9.00390625" defaultRowHeight="12.75"/>
  <cols>
    <col min="1" max="1" width="17.375" style="24" customWidth="1"/>
    <col min="2" max="2" width="119.125" style="25" customWidth="1"/>
    <col min="3" max="3" width="26.375" style="25" customWidth="1"/>
    <col min="4" max="5" width="44.75390625" style="26" customWidth="1"/>
    <col min="6" max="6" width="24.125" style="26" bestFit="1" customWidth="1"/>
    <col min="7" max="7" width="19.125" style="26" bestFit="1" customWidth="1"/>
    <col min="8" max="8" width="170.625" style="26" customWidth="1"/>
    <col min="9" max="9" width="11.25390625" style="2" customWidth="1"/>
    <col min="10" max="16384" width="9.125" style="2" customWidth="1"/>
  </cols>
  <sheetData>
    <row r="1" spans="1:8" ht="26.25">
      <c r="A1" s="29"/>
      <c r="B1" s="29"/>
      <c r="C1" s="29"/>
      <c r="D1" s="29"/>
      <c r="E1" s="29"/>
      <c r="F1" s="29"/>
      <c r="H1" s="41" t="s">
        <v>183</v>
      </c>
    </row>
    <row r="2" spans="1:8" ht="26.25">
      <c r="A2" s="29"/>
      <c r="B2" s="29"/>
      <c r="C2" s="29"/>
      <c r="D2" s="29"/>
      <c r="E2" s="29"/>
      <c r="F2" s="29"/>
      <c r="G2" s="47" t="s">
        <v>184</v>
      </c>
      <c r="H2" s="47"/>
    </row>
    <row r="3" spans="1:8" ht="26.25">
      <c r="A3" s="28"/>
      <c r="B3" s="28"/>
      <c r="C3" s="28"/>
      <c r="D3" s="28"/>
      <c r="E3" s="28"/>
      <c r="F3" s="28"/>
      <c r="G3" s="28"/>
      <c r="H3" s="28"/>
    </row>
    <row r="4" spans="1:8" ht="58.5" customHeight="1">
      <c r="A4" s="48" t="s">
        <v>187</v>
      </c>
      <c r="B4" s="49"/>
      <c r="C4" s="49"/>
      <c r="D4" s="49"/>
      <c r="E4" s="49"/>
      <c r="F4" s="49"/>
      <c r="G4" s="49"/>
      <c r="H4" s="49"/>
    </row>
    <row r="5" spans="1:8" ht="26.25">
      <c r="A5" s="1"/>
      <c r="B5" s="1"/>
      <c r="C5" s="1"/>
      <c r="D5" s="1"/>
      <c r="E5" s="1"/>
      <c r="F5" s="1"/>
      <c r="G5" s="1"/>
      <c r="H5" s="1"/>
    </row>
    <row r="6" spans="1:8" s="3" customFormat="1" ht="102">
      <c r="A6" s="46" t="s">
        <v>44</v>
      </c>
      <c r="B6" s="46" t="s">
        <v>82</v>
      </c>
      <c r="C6" s="46" t="s">
        <v>45</v>
      </c>
      <c r="D6" s="30" t="s">
        <v>181</v>
      </c>
      <c r="E6" s="30" t="s">
        <v>182</v>
      </c>
      <c r="F6" s="53" t="s">
        <v>114</v>
      </c>
      <c r="G6" s="54"/>
      <c r="H6" s="55" t="s">
        <v>185</v>
      </c>
    </row>
    <row r="7" spans="1:8" s="4" customFormat="1" ht="26.25">
      <c r="A7" s="46"/>
      <c r="B7" s="46"/>
      <c r="C7" s="46"/>
      <c r="D7" s="30" t="s">
        <v>178</v>
      </c>
      <c r="E7" s="30" t="s">
        <v>190</v>
      </c>
      <c r="F7" s="30" t="s">
        <v>186</v>
      </c>
      <c r="G7" s="30" t="s">
        <v>0</v>
      </c>
      <c r="H7" s="56"/>
    </row>
    <row r="8" spans="1:8" s="9" customFormat="1" ht="51">
      <c r="A8" s="5" t="s">
        <v>46</v>
      </c>
      <c r="B8" s="6" t="s">
        <v>74</v>
      </c>
      <c r="C8" s="7" t="s">
        <v>47</v>
      </c>
      <c r="D8" s="8">
        <v>9642.470428265358</v>
      </c>
      <c r="E8" s="8">
        <v>13172.10176231281</v>
      </c>
      <c r="F8" s="8">
        <v>3529.6313340474517</v>
      </c>
      <c r="G8" s="34">
        <v>36.60505220426606</v>
      </c>
      <c r="H8" s="8"/>
    </row>
    <row r="9" spans="1:8" s="1" customFormat="1" ht="26.25">
      <c r="A9" s="10" t="s">
        <v>73</v>
      </c>
      <c r="B9" s="11" t="s">
        <v>180</v>
      </c>
      <c r="C9" s="12" t="s">
        <v>47</v>
      </c>
      <c r="D9" s="13">
        <v>5.037727725797</v>
      </c>
      <c r="E9" s="13">
        <v>6.743437613648623</v>
      </c>
      <c r="F9" s="13">
        <v>1.705709887851623</v>
      </c>
      <c r="G9" s="35">
        <v>33.85871529175924</v>
      </c>
      <c r="H9" s="37"/>
    </row>
    <row r="10" spans="1:8" ht="131.25">
      <c r="A10" s="14" t="s">
        <v>48</v>
      </c>
      <c r="B10" s="15" t="s">
        <v>72</v>
      </c>
      <c r="C10" s="16" t="s">
        <v>47</v>
      </c>
      <c r="D10" s="17">
        <v>5.037727725797</v>
      </c>
      <c r="E10" s="17">
        <v>6.743437613648623</v>
      </c>
      <c r="F10" s="17">
        <v>1.705709887851623</v>
      </c>
      <c r="G10" s="33">
        <v>33.85871529175924</v>
      </c>
      <c r="H10" s="37" t="s">
        <v>219</v>
      </c>
    </row>
    <row r="11" spans="1:8" s="1" customFormat="1" ht="26.25">
      <c r="A11" s="10" t="s">
        <v>1</v>
      </c>
      <c r="B11" s="11" t="s">
        <v>75</v>
      </c>
      <c r="C11" s="12" t="s">
        <v>47</v>
      </c>
      <c r="D11" s="13">
        <v>158.99270057617528</v>
      </c>
      <c r="E11" s="13">
        <v>204.54690488603208</v>
      </c>
      <c r="F11" s="13">
        <v>45.5542043098568</v>
      </c>
      <c r="G11" s="35">
        <v>28.65175831643367</v>
      </c>
      <c r="H11" s="37"/>
    </row>
    <row r="12" spans="1:8" ht="78.75">
      <c r="A12" s="14" t="s">
        <v>129</v>
      </c>
      <c r="B12" s="15" t="s">
        <v>15</v>
      </c>
      <c r="C12" s="16" t="s">
        <v>47</v>
      </c>
      <c r="D12" s="17">
        <v>145.2813397390454</v>
      </c>
      <c r="E12" s="17">
        <v>188.60585530267122</v>
      </c>
      <c r="F12" s="17">
        <v>43.32451556362582</v>
      </c>
      <c r="G12" s="33">
        <v>29.82111511460826</v>
      </c>
      <c r="H12" s="37" t="s">
        <v>223</v>
      </c>
    </row>
    <row r="13" spans="1:8" ht="26.25">
      <c r="A13" s="14" t="s">
        <v>130</v>
      </c>
      <c r="B13" s="15" t="s">
        <v>155</v>
      </c>
      <c r="C13" s="16" t="s">
        <v>47</v>
      </c>
      <c r="D13" s="17">
        <v>13.711360837129895</v>
      </c>
      <c r="E13" s="17">
        <v>15.941049583360876</v>
      </c>
      <c r="F13" s="17">
        <v>2.2296887462309805</v>
      </c>
      <c r="G13" s="33">
        <v>16.261615259902285</v>
      </c>
      <c r="H13" s="50" t="s">
        <v>191</v>
      </c>
    </row>
    <row r="14" spans="1:8" ht="26.25">
      <c r="A14" s="14" t="s">
        <v>173</v>
      </c>
      <c r="B14" s="18" t="s">
        <v>17</v>
      </c>
      <c r="C14" s="16" t="s">
        <v>47</v>
      </c>
      <c r="D14" s="17">
        <v>5.212402462395748</v>
      </c>
      <c r="E14" s="17">
        <v>6.227848035273304</v>
      </c>
      <c r="F14" s="17">
        <v>1.0154455728775558</v>
      </c>
      <c r="G14" s="33">
        <v>19.48133476268123</v>
      </c>
      <c r="H14" s="51"/>
    </row>
    <row r="15" spans="1:8" ht="26.25">
      <c r="A15" s="14" t="s">
        <v>174</v>
      </c>
      <c r="B15" s="18" t="s">
        <v>156</v>
      </c>
      <c r="C15" s="16" t="s">
        <v>47</v>
      </c>
      <c r="D15" s="17">
        <v>8.498958374734148</v>
      </c>
      <c r="E15" s="17">
        <v>9.713201548087572</v>
      </c>
      <c r="F15" s="17">
        <v>1.2142431733534238</v>
      </c>
      <c r="G15" s="33">
        <v>14.286964588074085</v>
      </c>
      <c r="H15" s="52"/>
    </row>
    <row r="16" spans="1:8" s="1" customFormat="1" ht="26.25">
      <c r="A16" s="10" t="s">
        <v>2</v>
      </c>
      <c r="B16" s="11" t="s">
        <v>13</v>
      </c>
      <c r="C16" s="12" t="s">
        <v>47</v>
      </c>
      <c r="D16" s="13">
        <v>11.628537192165245</v>
      </c>
      <c r="E16" s="13">
        <v>18.566775678909206</v>
      </c>
      <c r="F16" s="13">
        <v>6.938238486743961</v>
      </c>
      <c r="G16" s="35">
        <v>59.665617197480486</v>
      </c>
      <c r="H16" s="37"/>
    </row>
    <row r="17" spans="1:8" ht="78.75">
      <c r="A17" s="14" t="s">
        <v>84</v>
      </c>
      <c r="B17" s="15" t="s">
        <v>86</v>
      </c>
      <c r="C17" s="16" t="s">
        <v>47</v>
      </c>
      <c r="D17" s="17">
        <v>11.628537192165245</v>
      </c>
      <c r="E17" s="17">
        <v>18.566775678909206</v>
      </c>
      <c r="F17" s="17">
        <v>6.938238486743961</v>
      </c>
      <c r="G17" s="33">
        <v>59.665617197480486</v>
      </c>
      <c r="H17" s="37" t="s">
        <v>194</v>
      </c>
    </row>
    <row r="18" spans="1:8" s="1" customFormat="1" ht="131.25">
      <c r="A18" s="10" t="s">
        <v>50</v>
      </c>
      <c r="B18" s="11" t="s">
        <v>16</v>
      </c>
      <c r="C18" s="12" t="s">
        <v>47</v>
      </c>
      <c r="D18" s="13">
        <v>104.99014819366924</v>
      </c>
      <c r="E18" s="13">
        <v>226.20383136127143</v>
      </c>
      <c r="F18" s="13">
        <v>121.21368316760218</v>
      </c>
      <c r="G18" s="35">
        <v>115.4524355409103</v>
      </c>
      <c r="H18" s="37" t="s">
        <v>224</v>
      </c>
    </row>
    <row r="19" spans="1:8" s="1" customFormat="1" ht="236.25">
      <c r="A19" s="10" t="s">
        <v>52</v>
      </c>
      <c r="B19" s="11" t="s">
        <v>153</v>
      </c>
      <c r="C19" s="12" t="s">
        <v>47</v>
      </c>
      <c r="D19" s="13">
        <v>0</v>
      </c>
      <c r="E19" s="13">
        <v>1.6848236692314695</v>
      </c>
      <c r="F19" s="13">
        <v>1.6848236692314695</v>
      </c>
      <c r="G19" s="35"/>
      <c r="H19" s="37" t="s">
        <v>226</v>
      </c>
    </row>
    <row r="20" spans="1:8" s="1" customFormat="1" ht="26.25">
      <c r="A20" s="10" t="s">
        <v>53</v>
      </c>
      <c r="B20" s="11" t="s">
        <v>76</v>
      </c>
      <c r="C20" s="12" t="s">
        <v>47</v>
      </c>
      <c r="D20" s="13">
        <v>9338.534990104781</v>
      </c>
      <c r="E20" s="13">
        <v>12669.449512913106</v>
      </c>
      <c r="F20" s="13">
        <v>3330.9145228083253</v>
      </c>
      <c r="G20" s="35">
        <v>35.668491110627116</v>
      </c>
      <c r="H20" s="37"/>
    </row>
    <row r="21" spans="1:8" ht="131.25">
      <c r="A21" s="14" t="s">
        <v>131</v>
      </c>
      <c r="B21" s="15" t="s">
        <v>18</v>
      </c>
      <c r="C21" s="16" t="s">
        <v>47</v>
      </c>
      <c r="D21" s="17">
        <v>18.48549752954936</v>
      </c>
      <c r="E21" s="17">
        <v>12.701454288830982</v>
      </c>
      <c r="F21" s="17">
        <v>-5.784043240718377</v>
      </c>
      <c r="G21" s="33">
        <v>-31.28962707913321</v>
      </c>
      <c r="H21" s="37" t="s">
        <v>212</v>
      </c>
    </row>
    <row r="22" spans="1:8" ht="210">
      <c r="A22" s="14" t="s">
        <v>132</v>
      </c>
      <c r="B22" s="15" t="s">
        <v>9</v>
      </c>
      <c r="C22" s="16" t="s">
        <v>47</v>
      </c>
      <c r="D22" s="17">
        <v>0.1204896088532324</v>
      </c>
      <c r="E22" s="17">
        <v>0.9728771907918243</v>
      </c>
      <c r="F22" s="17">
        <v>0.852387581938592</v>
      </c>
      <c r="G22" s="33">
        <v>707.4365914631522</v>
      </c>
      <c r="H22" s="37" t="s">
        <v>214</v>
      </c>
    </row>
    <row r="23" spans="1:8" ht="52.5">
      <c r="A23" s="14" t="s">
        <v>133</v>
      </c>
      <c r="B23" s="15" t="s">
        <v>19</v>
      </c>
      <c r="C23" s="16" t="s">
        <v>47</v>
      </c>
      <c r="D23" s="17">
        <v>3.4377454371798724</v>
      </c>
      <c r="E23" s="17">
        <v>2.8063425600000005</v>
      </c>
      <c r="F23" s="17">
        <v>-0.6314028771798719</v>
      </c>
      <c r="G23" s="33">
        <v>-18.366772313945333</v>
      </c>
      <c r="H23" s="37" t="s">
        <v>235</v>
      </c>
    </row>
    <row r="24" spans="1:8" ht="52.5">
      <c r="A24" s="14" t="s">
        <v>134</v>
      </c>
      <c r="B24" s="15" t="s">
        <v>20</v>
      </c>
      <c r="C24" s="16" t="s">
        <v>47</v>
      </c>
      <c r="D24" s="17">
        <v>47.626950605379385</v>
      </c>
      <c r="E24" s="17">
        <v>47.17995049204488</v>
      </c>
      <c r="F24" s="17">
        <v>-0.4470001133345036</v>
      </c>
      <c r="G24" s="33">
        <v>-0.9385444746152132</v>
      </c>
      <c r="H24" s="37" t="s">
        <v>215</v>
      </c>
    </row>
    <row r="25" spans="1:8" ht="52.5">
      <c r="A25" s="14" t="s">
        <v>135</v>
      </c>
      <c r="B25" s="15" t="s">
        <v>21</v>
      </c>
      <c r="C25" s="16" t="s">
        <v>47</v>
      </c>
      <c r="D25" s="17">
        <v>0.26454855470788774</v>
      </c>
      <c r="E25" s="17">
        <v>0.2977055450215446</v>
      </c>
      <c r="F25" s="17">
        <v>0.033156990313656876</v>
      </c>
      <c r="G25" s="33">
        <v>12.533423344636503</v>
      </c>
      <c r="H25" s="37" t="s">
        <v>192</v>
      </c>
    </row>
    <row r="26" spans="1:8" ht="183.75">
      <c r="A26" s="14" t="s">
        <v>136</v>
      </c>
      <c r="B26" s="15" t="s">
        <v>22</v>
      </c>
      <c r="C26" s="16" t="s">
        <v>47</v>
      </c>
      <c r="D26" s="17">
        <v>36.73016600551022</v>
      </c>
      <c r="E26" s="17">
        <v>63.10782746642386</v>
      </c>
      <c r="F26" s="17">
        <v>26.377661460913643</v>
      </c>
      <c r="G26" s="33">
        <v>71.81470798949422</v>
      </c>
      <c r="H26" s="37" t="s">
        <v>228</v>
      </c>
    </row>
    <row r="27" spans="1:8" ht="393.75">
      <c r="A27" s="14" t="s">
        <v>137</v>
      </c>
      <c r="B27" s="15" t="s">
        <v>23</v>
      </c>
      <c r="C27" s="16" t="s">
        <v>47</v>
      </c>
      <c r="D27" s="17">
        <v>502.41894000480016</v>
      </c>
      <c r="E27" s="17">
        <v>1624.0971499999998</v>
      </c>
      <c r="F27" s="17">
        <v>1121.6782099951997</v>
      </c>
      <c r="G27" s="33">
        <v>223.25555839604357</v>
      </c>
      <c r="H27" s="37" t="s">
        <v>236</v>
      </c>
    </row>
    <row r="28" spans="1:8" ht="131.25">
      <c r="A28" s="14" t="s">
        <v>142</v>
      </c>
      <c r="B28" s="15" t="s">
        <v>24</v>
      </c>
      <c r="C28" s="16" t="s">
        <v>47</v>
      </c>
      <c r="D28" s="17">
        <v>8729.4506523588</v>
      </c>
      <c r="E28" s="17">
        <v>10918.286205369994</v>
      </c>
      <c r="F28" s="17">
        <v>2188.835553011193</v>
      </c>
      <c r="G28" s="33">
        <v>25.074150025921085</v>
      </c>
      <c r="H28" s="37" t="s">
        <v>201</v>
      </c>
    </row>
    <row r="29" spans="1:8" s="1" customFormat="1" ht="26.25">
      <c r="A29" s="10" t="s">
        <v>54</v>
      </c>
      <c r="B29" s="11" t="s">
        <v>77</v>
      </c>
      <c r="C29" s="12" t="s">
        <v>47</v>
      </c>
      <c r="D29" s="13">
        <v>23.28632447277058</v>
      </c>
      <c r="E29" s="13">
        <v>44.90647619061089</v>
      </c>
      <c r="F29" s="13">
        <v>21.620151717840308</v>
      </c>
      <c r="G29" s="35">
        <v>92.84484437688491</v>
      </c>
      <c r="H29" s="37"/>
    </row>
    <row r="30" spans="1:8" ht="78.75">
      <c r="A30" s="14" t="s">
        <v>115</v>
      </c>
      <c r="B30" s="15" t="s">
        <v>25</v>
      </c>
      <c r="C30" s="16" t="s">
        <v>47</v>
      </c>
      <c r="D30" s="17">
        <v>12.394338959289282</v>
      </c>
      <c r="E30" s="17">
        <v>14.806145034823157</v>
      </c>
      <c r="F30" s="17">
        <v>2.4118060755338746</v>
      </c>
      <c r="G30" s="33">
        <v>19.45893269060774</v>
      </c>
      <c r="H30" s="37" t="s">
        <v>216</v>
      </c>
    </row>
    <row r="31" spans="1:8" ht="262.5">
      <c r="A31" s="14" t="s">
        <v>116</v>
      </c>
      <c r="B31" s="15" t="s">
        <v>26</v>
      </c>
      <c r="C31" s="16" t="s">
        <v>47</v>
      </c>
      <c r="D31" s="17">
        <v>6.559121910530846</v>
      </c>
      <c r="E31" s="17">
        <v>15.618707742468038</v>
      </c>
      <c r="F31" s="17">
        <v>9.059585831937191</v>
      </c>
      <c r="G31" s="33">
        <v>138.12193088516597</v>
      </c>
      <c r="H31" s="37" t="s">
        <v>229</v>
      </c>
    </row>
    <row r="32" spans="1:8" ht="78.75">
      <c r="A32" s="14" t="s">
        <v>117</v>
      </c>
      <c r="B32" s="15" t="s">
        <v>27</v>
      </c>
      <c r="C32" s="16" t="s">
        <v>47</v>
      </c>
      <c r="D32" s="17">
        <v>2.905187059348964</v>
      </c>
      <c r="E32" s="17">
        <v>1.8338525427435939</v>
      </c>
      <c r="F32" s="17">
        <v>-1.0713345166053703</v>
      </c>
      <c r="G32" s="33">
        <v>-36.87661051489918</v>
      </c>
      <c r="H32" s="37" t="s">
        <v>220</v>
      </c>
    </row>
    <row r="33" spans="1:8" ht="157.5">
      <c r="A33" s="14" t="s">
        <v>118</v>
      </c>
      <c r="B33" s="15" t="s">
        <v>28</v>
      </c>
      <c r="C33" s="16" t="s">
        <v>47</v>
      </c>
      <c r="D33" s="17">
        <v>1.4276765436014893</v>
      </c>
      <c r="E33" s="17">
        <v>12.6477708705761</v>
      </c>
      <c r="F33" s="17">
        <v>11.22009432697461</v>
      </c>
      <c r="G33" s="33">
        <v>785.8989052709758</v>
      </c>
      <c r="H33" s="37" t="s">
        <v>217</v>
      </c>
    </row>
    <row r="34" spans="1:8" s="19" customFormat="1" ht="26.25">
      <c r="A34" s="5" t="s">
        <v>61</v>
      </c>
      <c r="B34" s="6" t="s">
        <v>78</v>
      </c>
      <c r="C34" s="7" t="s">
        <v>47</v>
      </c>
      <c r="D34" s="8">
        <v>818.6274294724976</v>
      </c>
      <c r="E34" s="8">
        <v>917.132858433481</v>
      </c>
      <c r="F34" s="8">
        <v>98.50542896098341</v>
      </c>
      <c r="G34" s="34">
        <v>12.032998823953122</v>
      </c>
      <c r="H34" s="38"/>
    </row>
    <row r="35" spans="1:8" s="1" customFormat="1" ht="26.25">
      <c r="A35" s="10" t="s">
        <v>55</v>
      </c>
      <c r="B35" s="11" t="s">
        <v>79</v>
      </c>
      <c r="C35" s="12" t="s">
        <v>47</v>
      </c>
      <c r="D35" s="13">
        <v>389.5485930357504</v>
      </c>
      <c r="E35" s="13">
        <v>513.486115441492</v>
      </c>
      <c r="F35" s="13">
        <v>123.93752240574156</v>
      </c>
      <c r="G35" s="35">
        <v>31.815677073788663</v>
      </c>
      <c r="H35" s="37"/>
    </row>
    <row r="36" spans="1:8" ht="52.5">
      <c r="A36" s="14" t="s">
        <v>87</v>
      </c>
      <c r="B36" s="15" t="s">
        <v>29</v>
      </c>
      <c r="C36" s="16" t="s">
        <v>47</v>
      </c>
      <c r="D36" s="17">
        <v>49.85622249059958</v>
      </c>
      <c r="E36" s="17">
        <v>57.04187563027162</v>
      </c>
      <c r="F36" s="17">
        <v>7.185653139672041</v>
      </c>
      <c r="G36" s="33">
        <v>14.412750867811724</v>
      </c>
      <c r="H36" s="37" t="s">
        <v>195</v>
      </c>
    </row>
    <row r="37" spans="1:8" ht="26.25">
      <c r="A37" s="14" t="s">
        <v>88</v>
      </c>
      <c r="B37" s="15" t="s">
        <v>155</v>
      </c>
      <c r="C37" s="16" t="s">
        <v>47</v>
      </c>
      <c r="D37" s="17">
        <v>4.935766026569357</v>
      </c>
      <c r="E37" s="17">
        <v>5.988999458145844</v>
      </c>
      <c r="F37" s="17">
        <v>1.053233431576487</v>
      </c>
      <c r="G37" s="33">
        <v>21.33880386361315</v>
      </c>
      <c r="H37" s="50" t="s">
        <v>191</v>
      </c>
    </row>
    <row r="38" spans="1:8" ht="26.25">
      <c r="A38" s="14" t="s">
        <v>175</v>
      </c>
      <c r="B38" s="18" t="s">
        <v>17</v>
      </c>
      <c r="C38" s="16" t="s">
        <v>47</v>
      </c>
      <c r="D38" s="17">
        <v>2.019177010869283</v>
      </c>
      <c r="E38" s="17">
        <v>2.9115095408729026</v>
      </c>
      <c r="F38" s="17">
        <v>0.8923325300036198</v>
      </c>
      <c r="G38" s="33">
        <v>44.192882803249546</v>
      </c>
      <c r="H38" s="51"/>
    </row>
    <row r="39" spans="1:8" ht="26.25">
      <c r="A39" s="14" t="s">
        <v>176</v>
      </c>
      <c r="B39" s="18" t="s">
        <v>156</v>
      </c>
      <c r="C39" s="16" t="s">
        <v>47</v>
      </c>
      <c r="D39" s="17">
        <v>2.916589015700074</v>
      </c>
      <c r="E39" s="17">
        <v>3.077489917272941</v>
      </c>
      <c r="F39" s="17">
        <v>0.1609009015728673</v>
      </c>
      <c r="G39" s="33">
        <v>5.516749213095622</v>
      </c>
      <c r="H39" s="52"/>
    </row>
    <row r="40" spans="1:8" ht="52.5">
      <c r="A40" s="14" t="s">
        <v>89</v>
      </c>
      <c r="B40" s="15" t="s">
        <v>30</v>
      </c>
      <c r="C40" s="16" t="s">
        <v>47</v>
      </c>
      <c r="D40" s="17">
        <v>286.7892389393805</v>
      </c>
      <c r="E40" s="17">
        <v>362.3715386775047</v>
      </c>
      <c r="F40" s="17">
        <v>75.58229973812422</v>
      </c>
      <c r="G40" s="33">
        <v>26.354649852849008</v>
      </c>
      <c r="H40" s="37" t="s">
        <v>205</v>
      </c>
    </row>
    <row r="41" spans="1:8" ht="52.5">
      <c r="A41" s="14" t="s">
        <v>90</v>
      </c>
      <c r="B41" s="15" t="s">
        <v>31</v>
      </c>
      <c r="C41" s="16" t="s">
        <v>47</v>
      </c>
      <c r="D41" s="17">
        <v>25.562130123249247</v>
      </c>
      <c r="E41" s="17">
        <v>33.01379919064502</v>
      </c>
      <c r="F41" s="17">
        <v>7.45166906739577</v>
      </c>
      <c r="G41" s="33">
        <v>29.15120544128024</v>
      </c>
      <c r="H41" s="37" t="s">
        <v>230</v>
      </c>
    </row>
    <row r="42" spans="1:8" ht="52.5">
      <c r="A42" s="14" t="s">
        <v>91</v>
      </c>
      <c r="B42" s="15" t="s">
        <v>9</v>
      </c>
      <c r="C42" s="16" t="s">
        <v>47</v>
      </c>
      <c r="D42" s="17">
        <v>0.38249342563949523</v>
      </c>
      <c r="E42" s="17">
        <v>0.3499238636630097</v>
      </c>
      <c r="F42" s="17">
        <v>-0.03256956197648553</v>
      </c>
      <c r="G42" s="33">
        <v>-8.515064519614185</v>
      </c>
      <c r="H42" s="37" t="s">
        <v>198</v>
      </c>
    </row>
    <row r="43" spans="1:8" ht="78.75">
      <c r="A43" s="14" t="s">
        <v>92</v>
      </c>
      <c r="B43" s="15" t="s">
        <v>32</v>
      </c>
      <c r="C43" s="16" t="s">
        <v>47</v>
      </c>
      <c r="D43" s="17">
        <v>2.150279278803302</v>
      </c>
      <c r="E43" s="17">
        <v>2.7284183192490055</v>
      </c>
      <c r="F43" s="17">
        <v>0.5781390404457034</v>
      </c>
      <c r="G43" s="33">
        <v>26.88669542346406</v>
      </c>
      <c r="H43" s="37" t="s">
        <v>231</v>
      </c>
    </row>
    <row r="44" spans="1:8" ht="52.5">
      <c r="A44" s="14" t="s">
        <v>110</v>
      </c>
      <c r="B44" s="15" t="s">
        <v>33</v>
      </c>
      <c r="C44" s="16" t="s">
        <v>47</v>
      </c>
      <c r="D44" s="17">
        <v>2.6722809927317837</v>
      </c>
      <c r="E44" s="17">
        <v>0.5243431969108694</v>
      </c>
      <c r="F44" s="17">
        <v>-2.1479377958209143</v>
      </c>
      <c r="G44" s="33">
        <v>-80.37844080255756</v>
      </c>
      <c r="H44" s="37" t="s">
        <v>232</v>
      </c>
    </row>
    <row r="45" spans="1:8" ht="288.75">
      <c r="A45" s="14" t="s">
        <v>138</v>
      </c>
      <c r="B45" s="15" t="s">
        <v>34</v>
      </c>
      <c r="C45" s="16" t="s">
        <v>47</v>
      </c>
      <c r="D45" s="17">
        <v>1.1999470628636573</v>
      </c>
      <c r="E45" s="17">
        <v>2.763936832089459</v>
      </c>
      <c r="F45" s="17">
        <v>1.5639897692258016</v>
      </c>
      <c r="G45" s="33">
        <v>130.33823054605102</v>
      </c>
      <c r="H45" s="37" t="s">
        <v>211</v>
      </c>
    </row>
    <row r="46" spans="1:8" ht="262.5">
      <c r="A46" s="14" t="s">
        <v>139</v>
      </c>
      <c r="B46" s="15" t="s">
        <v>35</v>
      </c>
      <c r="C46" s="16" t="s">
        <v>47</v>
      </c>
      <c r="D46" s="17">
        <v>0.06564643730928447</v>
      </c>
      <c r="E46" s="17">
        <v>0.22902199152971012</v>
      </c>
      <c r="F46" s="17">
        <v>0.16337555422042566</v>
      </c>
      <c r="G46" s="33">
        <v>248.87192803884147</v>
      </c>
      <c r="H46" s="37" t="s">
        <v>229</v>
      </c>
    </row>
    <row r="47" spans="1:8" ht="26.25">
      <c r="A47" s="14" t="s">
        <v>140</v>
      </c>
      <c r="B47" s="15" t="s">
        <v>20</v>
      </c>
      <c r="C47" s="16" t="s">
        <v>47</v>
      </c>
      <c r="D47" s="17">
        <v>1.8419579937128923</v>
      </c>
      <c r="E47" s="17">
        <v>1.6687902343350012</v>
      </c>
      <c r="F47" s="17">
        <v>-0.17316775937789108</v>
      </c>
      <c r="G47" s="33">
        <v>-9.401287106924272</v>
      </c>
      <c r="H47" s="37" t="s">
        <v>196</v>
      </c>
    </row>
    <row r="48" spans="1:8" ht="26.25">
      <c r="A48" s="14" t="s">
        <v>141</v>
      </c>
      <c r="B48" s="15" t="s">
        <v>36</v>
      </c>
      <c r="C48" s="16" t="s">
        <v>47</v>
      </c>
      <c r="D48" s="17">
        <v>14.092630264891369</v>
      </c>
      <c r="E48" s="17">
        <v>46.80546804714776</v>
      </c>
      <c r="F48" s="17">
        <v>32.71283778225639</v>
      </c>
      <c r="G48" s="33">
        <v>232.12726912841174</v>
      </c>
      <c r="H48" s="37"/>
    </row>
    <row r="49" spans="1:8" ht="78.75">
      <c r="A49" s="14" t="s">
        <v>143</v>
      </c>
      <c r="B49" s="15" t="s">
        <v>10</v>
      </c>
      <c r="C49" s="16" t="s">
        <v>47</v>
      </c>
      <c r="D49" s="17">
        <v>0.11031460711872312</v>
      </c>
      <c r="E49" s="17">
        <v>0.242615110878</v>
      </c>
      <c r="F49" s="17">
        <v>0.13230050375927688</v>
      </c>
      <c r="G49" s="33">
        <v>119.93017716764564</v>
      </c>
      <c r="H49" s="37" t="s">
        <v>233</v>
      </c>
    </row>
    <row r="50" spans="1:8" ht="236.25">
      <c r="A50" s="14" t="s">
        <v>144</v>
      </c>
      <c r="B50" s="15" t="s">
        <v>12</v>
      </c>
      <c r="C50" s="16" t="s">
        <v>47</v>
      </c>
      <c r="D50" s="17">
        <v>3.9755704042370126</v>
      </c>
      <c r="E50" s="17">
        <v>22.784602241029262</v>
      </c>
      <c r="F50" s="17">
        <v>18.80903183679225</v>
      </c>
      <c r="G50" s="33">
        <v>473.11529980065984</v>
      </c>
      <c r="H50" s="37" t="s">
        <v>218</v>
      </c>
    </row>
    <row r="51" spans="1:8" ht="26.25">
      <c r="A51" s="14" t="s">
        <v>145</v>
      </c>
      <c r="B51" s="15" t="s">
        <v>37</v>
      </c>
      <c r="C51" s="16" t="s">
        <v>47</v>
      </c>
      <c r="D51" s="17">
        <v>0.4262267197191226</v>
      </c>
      <c r="E51" s="17">
        <v>0.41791085407080847</v>
      </c>
      <c r="F51" s="17">
        <v>-0.008315865648314158</v>
      </c>
      <c r="G51" s="33">
        <v>-1.9510427815961862</v>
      </c>
      <c r="H51" s="37" t="s">
        <v>221</v>
      </c>
    </row>
    <row r="52" spans="1:8" ht="52.5">
      <c r="A52" s="14" t="s">
        <v>146</v>
      </c>
      <c r="B52" s="15" t="s">
        <v>3</v>
      </c>
      <c r="C52" s="16" t="s">
        <v>47</v>
      </c>
      <c r="D52" s="17">
        <v>0.010012133260584003</v>
      </c>
      <c r="E52" s="17">
        <v>0.4693411866990002</v>
      </c>
      <c r="F52" s="17">
        <v>0.45932905343841623</v>
      </c>
      <c r="G52" s="33">
        <v>4587.724129149513</v>
      </c>
      <c r="H52" s="37" t="s">
        <v>222</v>
      </c>
    </row>
    <row r="53" spans="1:8" ht="52.5">
      <c r="A53" s="14" t="s">
        <v>147</v>
      </c>
      <c r="B53" s="15" t="s">
        <v>38</v>
      </c>
      <c r="C53" s="16" t="s">
        <v>47</v>
      </c>
      <c r="D53" s="17">
        <v>0.6981236204384343</v>
      </c>
      <c r="E53" s="17">
        <v>0.2056705917066768</v>
      </c>
      <c r="F53" s="17">
        <v>-0.49245302873175756</v>
      </c>
      <c r="G53" s="33">
        <v>-70.53951682976836</v>
      </c>
      <c r="H53" s="37" t="s">
        <v>234</v>
      </c>
    </row>
    <row r="54" spans="1:8" ht="105">
      <c r="A54" s="14" t="s">
        <v>148</v>
      </c>
      <c r="B54" s="15" t="s">
        <v>39</v>
      </c>
      <c r="C54" s="16" t="s">
        <v>47</v>
      </c>
      <c r="D54" s="17">
        <v>0.05763359555092741</v>
      </c>
      <c r="E54" s="17">
        <v>0.5001478473482104</v>
      </c>
      <c r="F54" s="17">
        <v>0.442514251797283</v>
      </c>
      <c r="G54" s="33">
        <v>767.8060817952252</v>
      </c>
      <c r="H54" s="37" t="s">
        <v>193</v>
      </c>
    </row>
    <row r="55" spans="1:8" ht="26.25">
      <c r="A55" s="14" t="s">
        <v>149</v>
      </c>
      <c r="B55" s="15" t="s">
        <v>11</v>
      </c>
      <c r="C55" s="16" t="s">
        <v>47</v>
      </c>
      <c r="D55" s="17">
        <v>0.6312330016608736</v>
      </c>
      <c r="E55" s="17">
        <v>0.35006072243100006</v>
      </c>
      <c r="F55" s="17">
        <v>-0.28117227922987353</v>
      </c>
      <c r="G55" s="33">
        <v>-44.54334271022981</v>
      </c>
      <c r="H55" s="37" t="s">
        <v>200</v>
      </c>
    </row>
    <row r="56" spans="1:8" ht="78.75">
      <c r="A56" s="14" t="s">
        <v>150</v>
      </c>
      <c r="B56" s="15" t="s">
        <v>40</v>
      </c>
      <c r="C56" s="16" t="s">
        <v>47</v>
      </c>
      <c r="D56" s="17">
        <v>6.629498783883941</v>
      </c>
      <c r="E56" s="17">
        <v>19.41320368743622</v>
      </c>
      <c r="F56" s="17">
        <v>12.783704903552279</v>
      </c>
      <c r="G56" s="33">
        <v>192.8306395444099</v>
      </c>
      <c r="H56" s="37" t="s">
        <v>203</v>
      </c>
    </row>
    <row r="57" spans="1:8" ht="52.5">
      <c r="A57" s="14" t="s">
        <v>151</v>
      </c>
      <c r="B57" s="15" t="s">
        <v>41</v>
      </c>
      <c r="C57" s="16" t="s">
        <v>47</v>
      </c>
      <c r="D57" s="17">
        <v>1.0539290499862495</v>
      </c>
      <c r="E57" s="17">
        <v>1.0610483935837391</v>
      </c>
      <c r="F57" s="17">
        <v>0.007119343597489669</v>
      </c>
      <c r="G57" s="33">
        <v>0.6755050159764124</v>
      </c>
      <c r="H57" s="37" t="s">
        <v>199</v>
      </c>
    </row>
    <row r="58" spans="1:8" ht="105">
      <c r="A58" s="14" t="s">
        <v>152</v>
      </c>
      <c r="B58" s="15" t="s">
        <v>42</v>
      </c>
      <c r="C58" s="16" t="s">
        <v>47</v>
      </c>
      <c r="D58" s="17">
        <v>0.5008883490355013</v>
      </c>
      <c r="E58" s="17">
        <v>1.3608674119648456</v>
      </c>
      <c r="F58" s="17">
        <v>0.8599790629293443</v>
      </c>
      <c r="G58" s="33">
        <v>171.6907699261322</v>
      </c>
      <c r="H58" s="37" t="s">
        <v>197</v>
      </c>
    </row>
    <row r="59" spans="1:8" s="1" customFormat="1" ht="262.5">
      <c r="A59" s="10" t="s">
        <v>56</v>
      </c>
      <c r="B59" s="11" t="s">
        <v>43</v>
      </c>
      <c r="C59" s="12" t="s">
        <v>47</v>
      </c>
      <c r="D59" s="13">
        <v>429.0788364367472</v>
      </c>
      <c r="E59" s="13">
        <v>403.646742991989</v>
      </c>
      <c r="F59" s="13">
        <v>-25.43209344475821</v>
      </c>
      <c r="G59" s="35">
        <v>-5.927137692447644</v>
      </c>
      <c r="H59" s="37" t="s">
        <v>204</v>
      </c>
    </row>
    <row r="60" spans="1:8" s="9" customFormat="1" ht="26.25">
      <c r="A60" s="5" t="s">
        <v>66</v>
      </c>
      <c r="B60" s="6" t="s">
        <v>80</v>
      </c>
      <c r="C60" s="7" t="s">
        <v>47</v>
      </c>
      <c r="D60" s="8">
        <v>10461.097857737856</v>
      </c>
      <c r="E60" s="8">
        <v>14089.23462074629</v>
      </c>
      <c r="F60" s="8">
        <v>3628.136763008435</v>
      </c>
      <c r="G60" s="34">
        <v>34.682179751571454</v>
      </c>
      <c r="H60" s="8"/>
    </row>
    <row r="61" spans="1:8" ht="26.25">
      <c r="A61" s="20" t="s">
        <v>67</v>
      </c>
      <c r="B61" s="21" t="s">
        <v>81</v>
      </c>
      <c r="C61" s="22" t="s">
        <v>47</v>
      </c>
      <c r="D61" s="17">
        <v>7049.485776156752</v>
      </c>
      <c r="E61" s="17">
        <v>4810.644648503621</v>
      </c>
      <c r="F61" s="17">
        <v>-2238.8411276531306</v>
      </c>
      <c r="G61" s="33">
        <v>-31.758928221764634</v>
      </c>
      <c r="H61" s="17"/>
    </row>
    <row r="62" spans="1:8" ht="26.25">
      <c r="A62" s="20" t="s">
        <v>83</v>
      </c>
      <c r="B62" s="21" t="s">
        <v>7</v>
      </c>
      <c r="C62" s="22" t="s">
        <v>47</v>
      </c>
      <c r="D62" s="17">
        <v>17510.583633894606</v>
      </c>
      <c r="E62" s="17">
        <v>18899.879269249912</v>
      </c>
      <c r="F62" s="17">
        <v>1389.2956353553054</v>
      </c>
      <c r="G62" s="33">
        <v>7.934033864331596</v>
      </c>
      <c r="H62" s="17"/>
    </row>
    <row r="63" spans="1:8" ht="26.25">
      <c r="A63" s="20" t="s">
        <v>179</v>
      </c>
      <c r="B63" s="21" t="s">
        <v>69</v>
      </c>
      <c r="C63" s="22" t="s">
        <v>111</v>
      </c>
      <c r="D63" s="17">
        <v>178964.52</v>
      </c>
      <c r="E63" s="17">
        <v>192856.264518</v>
      </c>
      <c r="F63" s="17">
        <v>13891.744518000021</v>
      </c>
      <c r="G63" s="33">
        <v>7.7622897085970095</v>
      </c>
      <c r="H63" s="37" t="s">
        <v>210</v>
      </c>
    </row>
    <row r="64" spans="1:8" ht="26.25">
      <c r="A64" s="20" t="s">
        <v>68</v>
      </c>
      <c r="B64" s="21" t="s">
        <v>112</v>
      </c>
      <c r="C64" s="22" t="s">
        <v>113</v>
      </c>
      <c r="D64" s="23">
        <v>0.09784388343507756</v>
      </c>
      <c r="E64" s="23">
        <v>0.09799982031429377</v>
      </c>
      <c r="F64" s="23">
        <v>0.00015593687921620913</v>
      </c>
      <c r="G64" s="33">
        <v>0.15937315010567943</v>
      </c>
      <c r="H64" s="23"/>
    </row>
  </sheetData>
  <sheetProtection/>
  <mergeCells count="9">
    <mergeCell ref="G2:H2"/>
    <mergeCell ref="F6:G6"/>
    <mergeCell ref="H6:H7"/>
    <mergeCell ref="A4:H4"/>
    <mergeCell ref="H13:H15"/>
    <mergeCell ref="H37:H39"/>
    <mergeCell ref="A6:A7"/>
    <mergeCell ref="B6:B7"/>
    <mergeCell ref="C6:C7"/>
  </mergeCells>
  <printOptions/>
  <pageMargins left="0.2362204724409449" right="0.2362204724409449" top="0.3937007874015748" bottom="0.5905511811023623" header="0.31496062992125984" footer="0.31496062992125984"/>
  <pageSetup fitToHeight="4" fitToWidth="1" orientation="landscape" paperSize="9" scale="31" r:id="rId1"/>
  <rowBreaks count="1" manualBreakCount="1">
    <brk id="56" max="7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Mirzakhmetova Zarina</dc:creator>
  <cp:keywords/>
  <dc:description/>
  <cp:lastModifiedBy>Мукатаева Диана</cp:lastModifiedBy>
  <cp:lastPrinted>2021-04-23T10:42:48Z</cp:lastPrinted>
  <dcterms:created xsi:type="dcterms:W3CDTF">1998-09-02T05:38:14Z</dcterms:created>
  <dcterms:modified xsi:type="dcterms:W3CDTF">2021-04-30T11:48:07Z</dcterms:modified>
  <cp:category/>
  <cp:version/>
  <cp:contentType/>
  <cp:contentStatus/>
</cp:coreProperties>
</file>